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mc:AlternateContent xmlns:mc="http://schemas.openxmlformats.org/markup-compatibility/2006">
    <mc:Choice Requires="x15">
      <x15ac:absPath xmlns:x15ac="http://schemas.microsoft.com/office/spreadsheetml/2010/11/ac" url="C:\Users\korisnik\Desktop\FINANCIJSKA IZVJEŠĆA 2019,2020\2025 FINANCIJSKO IZVJEŠĆE\12-2025\"/>
    </mc:Choice>
  </mc:AlternateContent>
  <xr:revisionPtr revIDLastSave="0" documentId="8_{D0287353-E7EC-40A7-B42C-E26AA98E1A36}"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E286" i="9"/>
  <c r="M285" i="9"/>
  <c r="L285" i="9"/>
  <c r="E285" i="9"/>
  <c r="M284" i="9"/>
  <c r="L284" i="9"/>
  <c r="E284" i="9"/>
  <c r="M283" i="9"/>
  <c r="L283" i="9"/>
  <c r="E283" i="9"/>
  <c r="M282" i="9"/>
  <c r="L282" i="9"/>
  <c r="E282" i="9"/>
  <c r="M281" i="9"/>
  <c r="L281" i="9"/>
  <c r="F281" i="9" s="1"/>
  <c r="E281" i="9"/>
  <c r="M280" i="9"/>
  <c r="L280" i="9"/>
  <c r="E280" i="9"/>
  <c r="M279" i="9"/>
  <c r="L279" i="9"/>
  <c r="F279" i="9" s="1"/>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F267" i="9" s="1"/>
  <c r="E267" i="9"/>
  <c r="M266" i="9"/>
  <c r="L266" i="9"/>
  <c r="F266" i="9" s="1"/>
  <c r="E266" i="9"/>
  <c r="M265" i="9"/>
  <c r="L265" i="9"/>
  <c r="E265" i="9"/>
  <c r="M264" i="9"/>
  <c r="L264" i="9"/>
  <c r="E264" i="9"/>
  <c r="M263" i="9"/>
  <c r="L263" i="9"/>
  <c r="E263" i="9"/>
  <c r="M262" i="9"/>
  <c r="L262" i="9"/>
  <c r="F262" i="9" s="1"/>
  <c r="E262" i="9"/>
  <c r="M261" i="9"/>
  <c r="L261" i="9"/>
  <c r="E261" i="9"/>
  <c r="M260" i="9"/>
  <c r="L260" i="9"/>
  <c r="E260" i="9"/>
  <c r="M259" i="9"/>
  <c r="L259" i="9"/>
  <c r="F259" i="9" s="1"/>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F154" i="9"/>
  <c r="H153" i="9"/>
  <c r="G153" i="9"/>
  <c r="F153" i="9"/>
  <c r="H152" i="9"/>
  <c r="G152" i="9"/>
  <c r="E152" i="9" s="1"/>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E128" i="9" s="1"/>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E117" i="9" s="1"/>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F91" i="9"/>
  <c r="H90" i="9"/>
  <c r="G90" i="9"/>
  <c r="E90" i="9" s="1"/>
  <c r="F90" i="9"/>
  <c r="H89" i="9"/>
  <c r="G89" i="9"/>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D87" i="8"/>
  <c r="C1664" i="1" s="1"/>
  <c r="D82" i="8"/>
  <c r="C1659" i="1" s="1"/>
  <c r="D77" i="8"/>
  <c r="C1654" i="1" s="1"/>
  <c r="D72" i="8"/>
  <c r="C1649" i="1" s="1"/>
  <c r="D67" i="8"/>
  <c r="C1644" i="1" s="1"/>
  <c r="D62" i="8"/>
  <c r="C1639" i="1" s="1"/>
  <c r="D57" i="8"/>
  <c r="D52" i="8"/>
  <c r="D46" i="8"/>
  <c r="C1623" i="1" s="1"/>
  <c r="D37" i="8"/>
  <c r="D27" i="8"/>
  <c r="C1604" i="1" s="1"/>
  <c r="D18" i="8"/>
  <c r="C1595" i="1" s="1"/>
  <c r="H1595" i="1" s="1"/>
  <c r="D8" i="8"/>
  <c r="E44" i="7"/>
  <c r="D44" i="7"/>
  <c r="E39" i="7"/>
  <c r="D1572" i="1" s="1"/>
  <c r="D39" i="7"/>
  <c r="D38" i="7" s="1"/>
  <c r="E30" i="7"/>
  <c r="D30" i="7"/>
  <c r="E23" i="7"/>
  <c r="D23" i="7"/>
  <c r="D22" i="7" s="1"/>
  <c r="E14" i="7"/>
  <c r="D1547" i="1" s="1"/>
  <c r="D14" i="7"/>
  <c r="C1547" i="1" s="1"/>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511" i="1" s="1"/>
  <c r="D115" i="6"/>
  <c r="F115" i="6" s="1"/>
  <c r="F113" i="6"/>
  <c r="F112" i="6"/>
  <c r="F111" i="6"/>
  <c r="F110" i="6"/>
  <c r="F109" i="6"/>
  <c r="F108" i="6"/>
  <c r="E107" i="6"/>
  <c r="D107" i="6"/>
  <c r="F107" i="6" s="1"/>
  <c r="F106" i="6"/>
  <c r="F105" i="6"/>
  <c r="F104" i="6"/>
  <c r="F103" i="6"/>
  <c r="F102" i="6"/>
  <c r="F101" i="6"/>
  <c r="F100" i="6"/>
  <c r="E99" i="6"/>
  <c r="D1495" i="1" s="1"/>
  <c r="D99" i="6"/>
  <c r="C1495" i="1" s="1"/>
  <c r="F98" i="6"/>
  <c r="F97" i="6"/>
  <c r="F96" i="6"/>
  <c r="F95" i="6"/>
  <c r="E94" i="6"/>
  <c r="D1490" i="1" s="1"/>
  <c r="D94" i="6"/>
  <c r="F94" i="6" s="1"/>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C1278"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1081" i="1" s="1"/>
  <c r="D76" i="5"/>
  <c r="F76" i="5" s="1"/>
  <c r="F75" i="5"/>
  <c r="F74" i="5"/>
  <c r="F73" i="5"/>
  <c r="F72" i="5"/>
  <c r="E71" i="5"/>
  <c r="D1076" i="1" s="1"/>
  <c r="D71" i="5"/>
  <c r="F71" i="5" s="1"/>
  <c r="F68" i="5"/>
  <c r="F67" i="5"/>
  <c r="F66" i="5"/>
  <c r="F65" i="5"/>
  <c r="F64" i="5"/>
  <c r="E63" i="5"/>
  <c r="D1068" i="1" s="1"/>
  <c r="D63" i="5"/>
  <c r="F63" i="5" s="1"/>
  <c r="F62" i="5"/>
  <c r="F61" i="5"/>
  <c r="F60" i="5"/>
  <c r="F59" i="5"/>
  <c r="F58" i="5"/>
  <c r="F57" i="5"/>
  <c r="E56" i="5"/>
  <c r="D56" i="5"/>
  <c r="C1061" i="1"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3" i="1" s="1"/>
  <c r="D589" i="4"/>
  <c r="C583" i="1" s="1"/>
  <c r="F588" i="4"/>
  <c r="F587" i="4"/>
  <c r="F586" i="4"/>
  <c r="E585" i="4"/>
  <c r="D579" i="1" s="1"/>
  <c r="D585" i="4"/>
  <c r="F585" i="4" s="1"/>
  <c r="F583" i="4"/>
  <c r="F582" i="4"/>
  <c r="E581" i="4"/>
  <c r="D581" i="4"/>
  <c r="F581" i="4" s="1"/>
  <c r="F580" i="4"/>
  <c r="F579" i="4"/>
  <c r="E578" i="4"/>
  <c r="D578" i="4"/>
  <c r="F578" i="4" s="1"/>
  <c r="F577" i="4"/>
  <c r="F576" i="4"/>
  <c r="E575" i="4"/>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C531" i="1" s="1"/>
  <c r="F534" i="4"/>
  <c r="F533" i="4"/>
  <c r="E532" i="4"/>
  <c r="D532" i="4"/>
  <c r="F532" i="4" s="1"/>
  <c r="F531" i="4"/>
  <c r="F530" i="4"/>
  <c r="E529" i="4"/>
  <c r="D529" i="4"/>
  <c r="F529" i="4" s="1"/>
  <c r="F528" i="4"/>
  <c r="F527" i="4"/>
  <c r="E526" i="4"/>
  <c r="D520" i="1" s="1"/>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92" i="4"/>
  <c r="F492" i="4" s="1"/>
  <c r="F490" i="4"/>
  <c r="F489" i="4"/>
  <c r="E488" i="4"/>
  <c r="D482" i="1" s="1"/>
  <c r="D488" i="4"/>
  <c r="F488" i="4" s="1"/>
  <c r="F487" i="4"/>
  <c r="F486" i="4"/>
  <c r="E485" i="4"/>
  <c r="D479" i="1" s="1"/>
  <c r="D485" i="4"/>
  <c r="F485" i="4" s="1"/>
  <c r="F484" i="4"/>
  <c r="F483" i="4"/>
  <c r="F482" i="4"/>
  <c r="F481" i="4"/>
  <c r="E480" i="4"/>
  <c r="D480" i="4"/>
  <c r="C474" i="1"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C426" i="1" s="1"/>
  <c r="E428" i="4"/>
  <c r="D428" i="4"/>
  <c r="E427" i="4"/>
  <c r="D422" i="1" s="1"/>
  <c r="D427" i="4"/>
  <c r="E426" i="4"/>
  <c r="D421" i="1" s="1"/>
  <c r="D426" i="4"/>
  <c r="C421" i="1" s="1"/>
  <c r="F421" i="4"/>
  <c r="F420" i="4"/>
  <c r="F419" i="4"/>
  <c r="F416" i="4"/>
  <c r="F415" i="4"/>
  <c r="F414" i="4"/>
  <c r="F413" i="4"/>
  <c r="E412" i="4"/>
  <c r="D412" i="4"/>
  <c r="F412" i="4" s="1"/>
  <c r="F411" i="4"/>
  <c r="E410" i="4"/>
  <c r="D405" i="1" s="1"/>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57" i="1" s="1"/>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4" i="4" s="1"/>
  <c r="F313" i="4"/>
  <c r="F312" i="4"/>
  <c r="F311" i="4"/>
  <c r="E310" i="4"/>
  <c r="D305" i="1" s="1"/>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59" i="1" s="1"/>
  <c r="D263" i="4"/>
  <c r="F263" i="4" s="1"/>
  <c r="F261" i="4"/>
  <c r="F260" i="4"/>
  <c r="F259" i="4"/>
  <c r="F258" i="4"/>
  <c r="E257" i="4"/>
  <c r="D253" i="1" s="1"/>
  <c r="D257" i="4"/>
  <c r="F257" i="4" s="1"/>
  <c r="F256" i="4"/>
  <c r="F255" i="4"/>
  <c r="E254" i="4"/>
  <c r="D254" i="4"/>
  <c r="F254" i="4"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1" i="1" s="1"/>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5" i="4"/>
  <c r="F163" i="4"/>
  <c r="F162" i="4"/>
  <c r="F161" i="4"/>
  <c r="E160" i="4"/>
  <c r="D160" i="4"/>
  <c r="F160" i="4" s="1"/>
  <c r="F159" i="4"/>
  <c r="F158" i="4"/>
  <c r="F157" i="4"/>
  <c r="F156" i="4"/>
  <c r="F155" i="4"/>
  <c r="E154" i="4"/>
  <c r="D150" i="1" s="1"/>
  <c r="D154" i="4"/>
  <c r="C150" i="1" s="1"/>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5" i="1" s="1"/>
  <c r="D129" i="4"/>
  <c r="F129" i="4" s="1"/>
  <c r="F128" i="4"/>
  <c r="F127" i="4"/>
  <c r="E126" i="4"/>
  <c r="D122" i="1" s="1"/>
  <c r="D126" i="4"/>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79" i="1" s="1"/>
  <c r="D83" i="4"/>
  <c r="F83" i="4" s="1"/>
  <c r="F81" i="4"/>
  <c r="F80" i="4"/>
  <c r="F79" i="4"/>
  <c r="F78" i="4"/>
  <c r="E77" i="4"/>
  <c r="D73" i="1" s="1"/>
  <c r="D77" i="4"/>
  <c r="F77" i="4" s="1"/>
  <c r="F76" i="4"/>
  <c r="F75" i="4"/>
  <c r="E74" i="4"/>
  <c r="D74" i="4"/>
  <c r="F74" i="4" s="1"/>
  <c r="F73" i="4"/>
  <c r="F72" i="4"/>
  <c r="E71" i="4"/>
  <c r="D71" i="4"/>
  <c r="F71" i="4" s="1"/>
  <c r="F70" i="4"/>
  <c r="F69" i="4"/>
  <c r="E68" i="4"/>
  <c r="D68" i="4"/>
  <c r="C64" i="1" s="1"/>
  <c r="F67" i="4"/>
  <c r="F66" i="4"/>
  <c r="F65" i="4"/>
  <c r="E64" i="4"/>
  <c r="D60" i="1" s="1"/>
  <c r="D64" i="4"/>
  <c r="F64" i="4" s="1"/>
  <c r="F63" i="4"/>
  <c r="F62" i="4"/>
  <c r="E61" i="4"/>
  <c r="D57" i="1" s="1"/>
  <c r="D61" i="4"/>
  <c r="F61" i="4" s="1"/>
  <c r="F60" i="4"/>
  <c r="F59" i="4"/>
  <c r="E58" i="4"/>
  <c r="D58" i="4"/>
  <c r="F58" i="4" s="1"/>
  <c r="F57" i="4"/>
  <c r="F56" i="4"/>
  <c r="F55" i="4"/>
  <c r="F54" i="4"/>
  <c r="E53" i="4"/>
  <c r="D49" i="1" s="1"/>
  <c r="D53" i="4"/>
  <c r="F53" i="4" s="1"/>
  <c r="F52" i="4"/>
  <c r="F51" i="4"/>
  <c r="E50" i="4"/>
  <c r="D46" i="1" s="1"/>
  <c r="D50" i="4"/>
  <c r="F50" i="4" s="1"/>
  <c r="F48" i="4"/>
  <c r="F47" i="4"/>
  <c r="F46" i="4"/>
  <c r="F45" i="4"/>
  <c r="E44" i="4"/>
  <c r="E43" i="4" s="1"/>
  <c r="D39" i="1" s="1"/>
  <c r="D44" i="4"/>
  <c r="F44" i="4" s="1"/>
  <c r="F42" i="4"/>
  <c r="F41" i="4"/>
  <c r="F40" i="4"/>
  <c r="E39" i="4"/>
  <c r="D35" i="1" s="1"/>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9"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7" i="1"/>
  <c r="C1577" i="1"/>
  <c r="D1576" i="1"/>
  <c r="C1576" i="1"/>
  <c r="D1575" i="1"/>
  <c r="C1575" i="1"/>
  <c r="H1575" i="1" s="1"/>
  <c r="D1574" i="1"/>
  <c r="C1574" i="1"/>
  <c r="D1573" i="1"/>
  <c r="C1573"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G1551" i="1" s="1"/>
  <c r="D1550" i="1"/>
  <c r="C1550" i="1"/>
  <c r="D1549" i="1"/>
  <c r="C1549" i="1"/>
  <c r="D1548" i="1"/>
  <c r="C1548" i="1"/>
  <c r="D1546" i="1"/>
  <c r="C1546" i="1"/>
  <c r="D1545" i="1"/>
  <c r="C1545" i="1"/>
  <c r="D1544" i="1"/>
  <c r="C1544" i="1"/>
  <c r="D1543" i="1"/>
  <c r="C1543" i="1"/>
  <c r="D1542" i="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4" i="1"/>
  <c r="D1513" i="1"/>
  <c r="C1513" i="1"/>
  <c r="D1512" i="1"/>
  <c r="C1512" i="1"/>
  <c r="C1511" i="1"/>
  <c r="D1509" i="1"/>
  <c r="C1509" i="1"/>
  <c r="D1508" i="1"/>
  <c r="C1508" i="1"/>
  <c r="D1507" i="1"/>
  <c r="C1507" i="1"/>
  <c r="D1506" i="1"/>
  <c r="C1506" i="1"/>
  <c r="D1505" i="1"/>
  <c r="C1505" i="1"/>
  <c r="D1504" i="1"/>
  <c r="C1504" i="1"/>
  <c r="D1503" i="1"/>
  <c r="D1502" i="1"/>
  <c r="C1502" i="1"/>
  <c r="D1501" i="1"/>
  <c r="C1501" i="1"/>
  <c r="D1500" i="1"/>
  <c r="C1500" i="1"/>
  <c r="D1499" i="1"/>
  <c r="C1499" i="1"/>
  <c r="D1498" i="1"/>
  <c r="C1498" i="1"/>
  <c r="D1497" i="1"/>
  <c r="C1497" i="1"/>
  <c r="D1496" i="1"/>
  <c r="C1496" i="1"/>
  <c r="D1494" i="1"/>
  <c r="C1494" i="1"/>
  <c r="D1493" i="1"/>
  <c r="C1493" i="1"/>
  <c r="D1492" i="1"/>
  <c r="C1492" i="1"/>
  <c r="D1491" i="1"/>
  <c r="C1491" i="1"/>
  <c r="H1491" i="1" s="1"/>
  <c r="C1490" i="1"/>
  <c r="D1489" i="1"/>
  <c r="C1489" i="1"/>
  <c r="D1488" i="1"/>
  <c r="C1488" i="1"/>
  <c r="D1487" i="1"/>
  <c r="C1487" i="1"/>
  <c r="D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H1277" i="1" s="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D1261" i="1"/>
  <c r="C1261" i="1"/>
  <c r="D1258" i="1"/>
  <c r="C1258" i="1"/>
  <c r="D1257" i="1"/>
  <c r="C1257" i="1"/>
  <c r="D1256" i="1"/>
  <c r="D1254" i="1"/>
  <c r="C1254" i="1"/>
  <c r="H1254" i="1" s="1"/>
  <c r="D1253" i="1"/>
  <c r="C1253" i="1"/>
  <c r="D1252" i="1"/>
  <c r="D1251" i="1"/>
  <c r="C1251" i="1"/>
  <c r="H1251" i="1" s="1"/>
  <c r="D1250" i="1"/>
  <c r="C1250" i="1"/>
  <c r="D1249" i="1"/>
  <c r="C1249" i="1"/>
  <c r="D1248" i="1"/>
  <c r="C1248" i="1"/>
  <c r="D1247" i="1"/>
  <c r="C1247" i="1"/>
  <c r="D1246" i="1"/>
  <c r="C1246" i="1"/>
  <c r="D1245" i="1"/>
  <c r="C1245" i="1"/>
  <c r="D1244" i="1"/>
  <c r="C1244" i="1"/>
  <c r="G1244" i="1" s="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H1188" i="1" s="1"/>
  <c r="D1187" i="1"/>
  <c r="C1187" i="1"/>
  <c r="D1186" i="1"/>
  <c r="C1186" i="1"/>
  <c r="D1184" i="1"/>
  <c r="C1184" i="1"/>
  <c r="D1183" i="1"/>
  <c r="C1183" i="1"/>
  <c r="D1179" i="1"/>
  <c r="C1179" i="1"/>
  <c r="D1178" i="1"/>
  <c r="C1178" i="1"/>
  <c r="D1177" i="1"/>
  <c r="C1177" i="1"/>
  <c r="D1176"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H1110" i="1" s="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C1094" i="1"/>
  <c r="D1092" i="1"/>
  <c r="C1092" i="1"/>
  <c r="D1091" i="1"/>
  <c r="C1091" i="1"/>
  <c r="D1090" i="1"/>
  <c r="C1090" i="1"/>
  <c r="D1089" i="1"/>
  <c r="C1089" i="1"/>
  <c r="H1089" i="1" s="1"/>
  <c r="D1088" i="1"/>
  <c r="C1088" i="1"/>
  <c r="D1087" i="1"/>
  <c r="D1086" i="1"/>
  <c r="C1086" i="1"/>
  <c r="D1085" i="1"/>
  <c r="C1085" i="1"/>
  <c r="G1085" i="1" s="1"/>
  <c r="D1084" i="1"/>
  <c r="C1084" i="1"/>
  <c r="D1083" i="1"/>
  <c r="C1083" i="1"/>
  <c r="D1082" i="1"/>
  <c r="C1082" i="1"/>
  <c r="D1080" i="1"/>
  <c r="C1080" i="1"/>
  <c r="H1080" i="1" s="1"/>
  <c r="D1079" i="1"/>
  <c r="C1079" i="1"/>
  <c r="G1079" i="1" s="1"/>
  <c r="D1078" i="1"/>
  <c r="C1078" i="1"/>
  <c r="D1077" i="1"/>
  <c r="C1077" i="1"/>
  <c r="C1076"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C1057" i="1"/>
  <c r="D1056" i="1"/>
  <c r="C1056" i="1"/>
  <c r="D1055" i="1"/>
  <c r="C1055" i="1"/>
  <c r="D1054" i="1"/>
  <c r="C1054" i="1"/>
  <c r="D1053" i="1"/>
  <c r="C1053" i="1"/>
  <c r="H1053" i="1" s="1"/>
  <c r="D1052" i="1"/>
  <c r="C1052" i="1"/>
  <c r="D1051" i="1"/>
  <c r="C1051" i="1"/>
  <c r="H1051" i="1" s="1"/>
  <c r="C1050" i="1"/>
  <c r="D1049" i="1"/>
  <c r="C1049" i="1"/>
  <c r="D1048" i="1"/>
  <c r="C1048" i="1"/>
  <c r="H1048" i="1" s="1"/>
  <c r="D1047" i="1"/>
  <c r="C1047" i="1"/>
  <c r="D1046" i="1"/>
  <c r="C1046" i="1"/>
  <c r="D1045" i="1"/>
  <c r="C1045" i="1"/>
  <c r="D1044" i="1"/>
  <c r="C1044" i="1"/>
  <c r="D1043" i="1"/>
  <c r="C1043" i="1"/>
  <c r="G1043" i="1" s="1"/>
  <c r="D1042" i="1"/>
  <c r="C1042" i="1"/>
  <c r="H1042" i="1" s="1"/>
  <c r="D1041" i="1"/>
  <c r="C1041" i="1"/>
  <c r="C1040" i="1"/>
  <c r="D1039" i="1"/>
  <c r="C1039" i="1"/>
  <c r="D1038" i="1"/>
  <c r="C1038" i="1"/>
  <c r="D1037" i="1"/>
  <c r="C1037" i="1"/>
  <c r="D1036" i="1"/>
  <c r="C1036" i="1"/>
  <c r="D1035" i="1"/>
  <c r="C1035" i="1"/>
  <c r="D1034" i="1"/>
  <c r="D1033" i="1"/>
  <c r="C1033" i="1"/>
  <c r="D1032" i="1"/>
  <c r="C1032" i="1"/>
  <c r="H1032" i="1" s="1"/>
  <c r="D1031" i="1"/>
  <c r="C1031" i="1"/>
  <c r="D1030" i="1"/>
  <c r="C1030" i="1"/>
  <c r="D1029" i="1"/>
  <c r="C1029" i="1"/>
  <c r="D1028" i="1"/>
  <c r="C1028" i="1"/>
  <c r="D1027" i="1"/>
  <c r="C1027" i="1"/>
  <c r="D1026" i="1"/>
  <c r="C1026" i="1"/>
  <c r="H1026" i="1" s="1"/>
  <c r="D1025" i="1"/>
  <c r="C1025" i="1"/>
  <c r="C1024" i="1"/>
  <c r="D1023" i="1"/>
  <c r="C1023" i="1"/>
  <c r="D1022" i="1"/>
  <c r="C1022" i="1"/>
  <c r="D1021" i="1"/>
  <c r="C1021" i="1"/>
  <c r="H1021" i="1" s="1"/>
  <c r="D1020" i="1"/>
  <c r="C1020" i="1"/>
  <c r="D1019" i="1"/>
  <c r="C1019" i="1"/>
  <c r="D1018" i="1"/>
  <c r="D1016" i="1"/>
  <c r="C1016" i="1"/>
  <c r="D1015" i="1"/>
  <c r="C1015" i="1"/>
  <c r="D1014" i="1"/>
  <c r="C1014" i="1"/>
  <c r="D1013" i="1"/>
  <c r="C1013" i="1"/>
  <c r="D1010" i="1"/>
  <c r="C1010" i="1"/>
  <c r="D1009" i="1"/>
  <c r="C1009" i="1"/>
  <c r="H1009" i="1" s="1"/>
  <c r="D1008" i="1"/>
  <c r="C1008" i="1"/>
  <c r="H1008" i="1" s="1"/>
  <c r="D1007" i="1"/>
  <c r="C1007" i="1"/>
  <c r="D1006" i="1"/>
  <c r="C1006" i="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D992" i="1"/>
  <c r="C992" i="1"/>
  <c r="D991" i="1"/>
  <c r="C991" i="1"/>
  <c r="D990" i="1"/>
  <c r="C990" i="1"/>
  <c r="D989" i="1"/>
  <c r="C989" i="1"/>
  <c r="H989" i="1" s="1"/>
  <c r="D988" i="1"/>
  <c r="C988" i="1"/>
  <c r="H988" i="1" s="1"/>
  <c r="D987" i="1"/>
  <c r="C987" i="1"/>
  <c r="D986" i="1"/>
  <c r="C986" i="1"/>
  <c r="D985" i="1"/>
  <c r="C985" i="1"/>
  <c r="D984" i="1"/>
  <c r="C984" i="1"/>
  <c r="D983" i="1"/>
  <c r="C983" i="1"/>
  <c r="D982" i="1"/>
  <c r="C982" i="1"/>
  <c r="D981" i="1"/>
  <c r="C981" i="1"/>
  <c r="D980" i="1"/>
  <c r="C980" i="1"/>
  <c r="D979" i="1"/>
  <c r="C979" i="1"/>
  <c r="H979" i="1" s="1"/>
  <c r="D978" i="1"/>
  <c r="C978" i="1"/>
  <c r="H978" i="1" s="1"/>
  <c r="D977" i="1"/>
  <c r="C977" i="1"/>
  <c r="D976" i="1"/>
  <c r="C976" i="1"/>
  <c r="D975" i="1"/>
  <c r="C975" i="1"/>
  <c r="D974" i="1"/>
  <c r="C974" i="1"/>
  <c r="D973" i="1"/>
  <c r="C973" i="1"/>
  <c r="D972" i="1"/>
  <c r="C972" i="1"/>
  <c r="D971" i="1"/>
  <c r="C971" i="1"/>
  <c r="D970" i="1"/>
  <c r="C970" i="1"/>
  <c r="H970" i="1" s="1"/>
  <c r="D969" i="1"/>
  <c r="C969" i="1"/>
  <c r="H969" i="1" s="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D844" i="1"/>
  <c r="C844" i="1"/>
  <c r="D843" i="1"/>
  <c r="C843" i="1"/>
  <c r="D842" i="1"/>
  <c r="C842" i="1"/>
  <c r="D841" i="1"/>
  <c r="C841" i="1"/>
  <c r="D840" i="1"/>
  <c r="C840" i="1"/>
  <c r="H840" i="1" s="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H799" i="1" s="1"/>
  <c r="D798" i="1"/>
  <c r="C798" i="1"/>
  <c r="D797" i="1"/>
  <c r="C797" i="1"/>
  <c r="D796" i="1"/>
  <c r="C796" i="1"/>
  <c r="D795" i="1"/>
  <c r="C795" i="1"/>
  <c r="D794" i="1"/>
  <c r="C794" i="1"/>
  <c r="D793" i="1"/>
  <c r="C793" i="1"/>
  <c r="D792" i="1"/>
  <c r="C792" i="1"/>
  <c r="D791" i="1"/>
  <c r="C791" i="1"/>
  <c r="D790" i="1"/>
  <c r="C790" i="1"/>
  <c r="D789" i="1"/>
  <c r="C789" i="1"/>
  <c r="H789" i="1" s="1"/>
  <c r="D788" i="1"/>
  <c r="C788" i="1"/>
  <c r="D787" i="1"/>
  <c r="C787" i="1"/>
  <c r="D786" i="1"/>
  <c r="C786" i="1"/>
  <c r="D785" i="1"/>
  <c r="C785" i="1"/>
  <c r="D784" i="1"/>
  <c r="C784" i="1"/>
  <c r="D783" i="1"/>
  <c r="C783" i="1"/>
  <c r="D782" i="1"/>
  <c r="C782" i="1"/>
  <c r="D781" i="1"/>
  <c r="C781" i="1"/>
  <c r="D780" i="1"/>
  <c r="C780" i="1"/>
  <c r="D779" i="1"/>
  <c r="C779" i="1"/>
  <c r="H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H748" i="1" s="1"/>
  <c r="D747" i="1"/>
  <c r="C747" i="1"/>
  <c r="D746" i="1"/>
  <c r="C746" i="1"/>
  <c r="D745" i="1"/>
  <c r="C745" i="1"/>
  <c r="D744" i="1"/>
  <c r="C744" i="1"/>
  <c r="D743" i="1"/>
  <c r="C743" i="1"/>
  <c r="D742" i="1"/>
  <c r="C742" i="1"/>
  <c r="D741" i="1"/>
  <c r="C741" i="1"/>
  <c r="D740" i="1"/>
  <c r="C740" i="1"/>
  <c r="D739" i="1"/>
  <c r="C739" i="1"/>
  <c r="H739" i="1" s="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G719" i="1" s="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H699" i="1" s="1"/>
  <c r="D698" i="1"/>
  <c r="C698" i="1"/>
  <c r="D697" i="1"/>
  <c r="C697" i="1"/>
  <c r="D696" i="1"/>
  <c r="C696" i="1"/>
  <c r="D695" i="1"/>
  <c r="C695" i="1"/>
  <c r="D694" i="1"/>
  <c r="C694" i="1"/>
  <c r="D693" i="1"/>
  <c r="C693" i="1"/>
  <c r="D692" i="1"/>
  <c r="C692" i="1"/>
  <c r="D691" i="1"/>
  <c r="C691" i="1"/>
  <c r="D690" i="1"/>
  <c r="C690" i="1"/>
  <c r="D689" i="1"/>
  <c r="C689" i="1"/>
  <c r="H689" i="1" s="1"/>
  <c r="D688" i="1"/>
  <c r="C688" i="1"/>
  <c r="D687" i="1"/>
  <c r="C687" i="1"/>
  <c r="D686" i="1"/>
  <c r="C686" i="1"/>
  <c r="D685" i="1"/>
  <c r="C685" i="1"/>
  <c r="D684" i="1"/>
  <c r="C684" i="1"/>
  <c r="D683" i="1"/>
  <c r="C683" i="1"/>
  <c r="D682" i="1"/>
  <c r="C682" i="1"/>
  <c r="D681" i="1"/>
  <c r="C681" i="1"/>
  <c r="D680" i="1"/>
  <c r="C680" i="1"/>
  <c r="D679" i="1"/>
  <c r="C679" i="1"/>
  <c r="H679" i="1" s="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D630" i="1"/>
  <c r="C630" i="1"/>
  <c r="D629" i="1"/>
  <c r="C629" i="1"/>
  <c r="D628" i="1"/>
  <c r="C628" i="1"/>
  <c r="C627" i="1"/>
  <c r="D626" i="1"/>
  <c r="C626" i="1"/>
  <c r="D625" i="1"/>
  <c r="C625" i="1"/>
  <c r="D624" i="1"/>
  <c r="C624" i="1"/>
  <c r="D622" i="1"/>
  <c r="C622" i="1"/>
  <c r="D621" i="1"/>
  <c r="C621" i="1"/>
  <c r="D620" i="1"/>
  <c r="C620" i="1"/>
  <c r="D619" i="1"/>
  <c r="C619" i="1"/>
  <c r="H619" i="1" s="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1" i="1"/>
  <c r="C601" i="1"/>
  <c r="D600" i="1"/>
  <c r="C600" i="1"/>
  <c r="D599" i="1"/>
  <c r="C599" i="1"/>
  <c r="D598" i="1"/>
  <c r="C598" i="1"/>
  <c r="D597" i="1"/>
  <c r="C597" i="1"/>
  <c r="D596" i="1"/>
  <c r="C596" i="1"/>
  <c r="D595" i="1"/>
  <c r="C595" i="1"/>
  <c r="D594" i="1"/>
  <c r="C594" i="1"/>
  <c r="H594" i="1" s="1"/>
  <c r="D593" i="1"/>
  <c r="C593" i="1"/>
  <c r="D592" i="1"/>
  <c r="C592" i="1"/>
  <c r="D590" i="1"/>
  <c r="C590" i="1"/>
  <c r="D589" i="1"/>
  <c r="C589" i="1"/>
  <c r="D587" i="1"/>
  <c r="C587" i="1"/>
  <c r="D586" i="1"/>
  <c r="C586" i="1"/>
  <c r="D585" i="1"/>
  <c r="D584" i="1"/>
  <c r="C584" i="1"/>
  <c r="D582" i="1"/>
  <c r="C582" i="1"/>
  <c r="H582" i="1" s="1"/>
  <c r="D581" i="1"/>
  <c r="C581" i="1"/>
  <c r="D580" i="1"/>
  <c r="C580" i="1"/>
  <c r="D577" i="1"/>
  <c r="C577" i="1"/>
  <c r="D576" i="1"/>
  <c r="C576" i="1"/>
  <c r="D575" i="1"/>
  <c r="C575" i="1"/>
  <c r="D574" i="1"/>
  <c r="C574" i="1"/>
  <c r="D573" i="1"/>
  <c r="C573" i="1"/>
  <c r="D572" i="1"/>
  <c r="D571" i="1"/>
  <c r="C571" i="1"/>
  <c r="D570" i="1"/>
  <c r="C570" i="1"/>
  <c r="D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D535" i="1"/>
  <c r="C535" i="1"/>
  <c r="D534" i="1"/>
  <c r="C534" i="1"/>
  <c r="H534" i="1" s="1"/>
  <c r="D533" i="1"/>
  <c r="C533" i="1"/>
  <c r="D532" i="1"/>
  <c r="C532" i="1"/>
  <c r="D528" i="1"/>
  <c r="C528" i="1"/>
  <c r="D527" i="1"/>
  <c r="C527" i="1"/>
  <c r="D526" i="1"/>
  <c r="D525" i="1"/>
  <c r="C525" i="1"/>
  <c r="D524" i="1"/>
  <c r="C524" i="1"/>
  <c r="D523" i="1"/>
  <c r="C523" i="1"/>
  <c r="D522" i="1"/>
  <c r="C522" i="1"/>
  <c r="D521" i="1"/>
  <c r="C521" i="1"/>
  <c r="H521" i="1" s="1"/>
  <c r="C520" i="1"/>
  <c r="D519" i="1"/>
  <c r="C519" i="1"/>
  <c r="D518" i="1"/>
  <c r="C518" i="1"/>
  <c r="D517" i="1"/>
  <c r="C517" i="1"/>
  <c r="D515" i="1"/>
  <c r="C515" i="1"/>
  <c r="D514" i="1"/>
  <c r="C514" i="1"/>
  <c r="D513" i="1"/>
  <c r="C513" i="1"/>
  <c r="H513" i="1" s="1"/>
  <c r="D512" i="1"/>
  <c r="C512" i="1"/>
  <c r="D511" i="1"/>
  <c r="C511" i="1"/>
  <c r="D510" i="1"/>
  <c r="C510" i="1"/>
  <c r="D509" i="1"/>
  <c r="C509" i="1"/>
  <c r="D508" i="1"/>
  <c r="D507" i="1"/>
  <c r="C507" i="1"/>
  <c r="D506" i="1"/>
  <c r="C506" i="1"/>
  <c r="D505" i="1"/>
  <c r="C505" i="1"/>
  <c r="D504" i="1"/>
  <c r="C504" i="1"/>
  <c r="D502" i="1"/>
  <c r="C502" i="1"/>
  <c r="D501" i="1"/>
  <c r="C501" i="1"/>
  <c r="D500" i="1"/>
  <c r="C500" i="1"/>
  <c r="D499" i="1"/>
  <c r="C499" i="1"/>
  <c r="D498" i="1"/>
  <c r="C498" i="1"/>
  <c r="D497" i="1"/>
  <c r="C497" i="1"/>
  <c r="D495" i="1"/>
  <c r="C495" i="1"/>
  <c r="H495" i="1" s="1"/>
  <c r="D494" i="1"/>
  <c r="C494" i="1"/>
  <c r="D493" i="1"/>
  <c r="C493" i="1"/>
  <c r="D492" i="1"/>
  <c r="C492" i="1"/>
  <c r="D491" i="1"/>
  <c r="D490" i="1"/>
  <c r="C490" i="1"/>
  <c r="D489" i="1"/>
  <c r="C489" i="1"/>
  <c r="D488" i="1"/>
  <c r="C488" i="1"/>
  <c r="D487" i="1"/>
  <c r="C487" i="1"/>
  <c r="D486" i="1"/>
  <c r="D484" i="1"/>
  <c r="C484" i="1"/>
  <c r="H484" i="1" s="1"/>
  <c r="D483" i="1"/>
  <c r="C483" i="1"/>
  <c r="C482" i="1"/>
  <c r="D481" i="1"/>
  <c r="C481" i="1"/>
  <c r="D480" i="1"/>
  <c r="C480" i="1"/>
  <c r="D478" i="1"/>
  <c r="C478" i="1"/>
  <c r="D477" i="1"/>
  <c r="C477" i="1"/>
  <c r="D476" i="1"/>
  <c r="C476" i="1"/>
  <c r="D475" i="1"/>
  <c r="C475" i="1"/>
  <c r="D474" i="1"/>
  <c r="D472" i="1"/>
  <c r="C472" i="1"/>
  <c r="D471" i="1"/>
  <c r="C471" i="1"/>
  <c r="D470" i="1"/>
  <c r="D469" i="1"/>
  <c r="C469" i="1"/>
  <c r="D468" i="1"/>
  <c r="C468" i="1"/>
  <c r="D467" i="1"/>
  <c r="C467" i="1"/>
  <c r="D466" i="1"/>
  <c r="C466" i="1"/>
  <c r="D465" i="1"/>
  <c r="C465" i="1"/>
  <c r="D464" i="1"/>
  <c r="C464" i="1"/>
  <c r="D463" i="1"/>
  <c r="C463" i="1"/>
  <c r="D462" i="1"/>
  <c r="C462" i="1"/>
  <c r="D461" i="1"/>
  <c r="C461" i="1"/>
  <c r="D459" i="1"/>
  <c r="C459" i="1"/>
  <c r="H459" i="1" s="1"/>
  <c r="D458" i="1"/>
  <c r="C458" i="1"/>
  <c r="D457" i="1"/>
  <c r="C457" i="1"/>
  <c r="D456" i="1"/>
  <c r="C456" i="1"/>
  <c r="D455" i="1"/>
  <c r="C455" i="1"/>
  <c r="D454" i="1"/>
  <c r="C454" i="1"/>
  <c r="D453" i="1"/>
  <c r="C453" i="1"/>
  <c r="D452" i="1"/>
  <c r="C452" i="1"/>
  <c r="D450" i="1"/>
  <c r="C450" i="1"/>
  <c r="D449" i="1"/>
  <c r="C449" i="1"/>
  <c r="H449" i="1" s="1"/>
  <c r="D448" i="1"/>
  <c r="C448" i="1"/>
  <c r="D447" i="1"/>
  <c r="C447" i="1"/>
  <c r="D446" i="1"/>
  <c r="D445" i="1"/>
  <c r="C445" i="1"/>
  <c r="D444" i="1"/>
  <c r="C444" i="1"/>
  <c r="D443" i="1"/>
  <c r="C443" i="1"/>
  <c r="D442" i="1"/>
  <c r="C442" i="1"/>
  <c r="D441" i="1"/>
  <c r="C441" i="1"/>
  <c r="D440" i="1"/>
  <c r="C440" i="1"/>
  <c r="D438" i="1"/>
  <c r="C438" i="1"/>
  <c r="D437" i="1"/>
  <c r="C437" i="1"/>
  <c r="D436" i="1"/>
  <c r="C436" i="1"/>
  <c r="D435" i="1"/>
  <c r="C435" i="1"/>
  <c r="D433" i="1"/>
  <c r="C433" i="1"/>
  <c r="D432" i="1"/>
  <c r="C432" i="1"/>
  <c r="C431" i="1"/>
  <c r="D430" i="1"/>
  <c r="C430" i="1"/>
  <c r="D429" i="1"/>
  <c r="C429" i="1"/>
  <c r="D428" i="1"/>
  <c r="C428" i="1"/>
  <c r="D427" i="1"/>
  <c r="C427" i="1"/>
  <c r="D426" i="1"/>
  <c r="D423" i="1"/>
  <c r="C423" i="1"/>
  <c r="D416" i="1"/>
  <c r="C416" i="1"/>
  <c r="D415" i="1"/>
  <c r="C415" i="1"/>
  <c r="D414" i="1"/>
  <c r="C414" i="1"/>
  <c r="D411" i="1"/>
  <c r="C411" i="1"/>
  <c r="D410" i="1"/>
  <c r="C410" i="1"/>
  <c r="D409" i="1"/>
  <c r="C409" i="1"/>
  <c r="D408" i="1"/>
  <c r="C408" i="1"/>
  <c r="D407" i="1"/>
  <c r="D406" i="1"/>
  <c r="C406" i="1"/>
  <c r="D404" i="1"/>
  <c r="C404" i="1"/>
  <c r="D403" i="1"/>
  <c r="C403" i="1"/>
  <c r="D402" i="1"/>
  <c r="C402" i="1"/>
  <c r="D401" i="1"/>
  <c r="D400" i="1"/>
  <c r="C400" i="1"/>
  <c r="D399" i="1"/>
  <c r="C399" i="1"/>
  <c r="D398" i="1"/>
  <c r="C398" i="1"/>
  <c r="H398" i="1" s="1"/>
  <c r="D397" i="1"/>
  <c r="C397" i="1"/>
  <c r="D396" i="1"/>
  <c r="C396" i="1"/>
  <c r="D395" i="1"/>
  <c r="C395" i="1"/>
  <c r="D394" i="1"/>
  <c r="C394" i="1"/>
  <c r="D393" i="1"/>
  <c r="C393" i="1"/>
  <c r="D392" i="1"/>
  <c r="C392" i="1"/>
  <c r="D391" i="1"/>
  <c r="C391" i="1"/>
  <c r="D390" i="1"/>
  <c r="C390" i="1"/>
  <c r="D389" i="1"/>
  <c r="C389" i="1"/>
  <c r="D387" i="1"/>
  <c r="C387" i="1"/>
  <c r="D386" i="1"/>
  <c r="C386" i="1"/>
  <c r="D385" i="1"/>
  <c r="C385" i="1"/>
  <c r="D384" i="1"/>
  <c r="C384" i="1"/>
  <c r="D383" i="1"/>
  <c r="C383" i="1"/>
  <c r="D382" i="1"/>
  <c r="C382" i="1"/>
  <c r="D381" i="1"/>
  <c r="C381" i="1"/>
  <c r="D380" i="1"/>
  <c r="C380" i="1"/>
  <c r="H380" i="1" s="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D364" i="1"/>
  <c r="C364" i="1"/>
  <c r="D363" i="1"/>
  <c r="C363" i="1"/>
  <c r="D362" i="1"/>
  <c r="C362" i="1"/>
  <c r="D361" i="1"/>
  <c r="C361" i="1"/>
  <c r="D360" i="1"/>
  <c r="C360" i="1"/>
  <c r="D359" i="1"/>
  <c r="C359" i="1"/>
  <c r="D358" i="1"/>
  <c r="C358" i="1"/>
  <c r="C357" i="1"/>
  <c r="D354" i="1"/>
  <c r="C354" i="1"/>
  <c r="D353" i="1"/>
  <c r="C353" i="1"/>
  <c r="D352" i="1"/>
  <c r="C352" i="1"/>
  <c r="D351" i="1"/>
  <c r="C351" i="1"/>
  <c r="D350" i="1"/>
  <c r="D348" i="1"/>
  <c r="C348" i="1"/>
  <c r="D347" i="1"/>
  <c r="C347" i="1"/>
  <c r="D346" i="1"/>
  <c r="C346" i="1"/>
  <c r="D345" i="1"/>
  <c r="C345" i="1"/>
  <c r="D344" i="1"/>
  <c r="D343" i="1"/>
  <c r="C343" i="1"/>
  <c r="D342" i="1"/>
  <c r="C342" i="1"/>
  <c r="D341" i="1"/>
  <c r="D340" i="1"/>
  <c r="C340" i="1"/>
  <c r="D339" i="1"/>
  <c r="C339" i="1"/>
  <c r="D338" i="1"/>
  <c r="C338" i="1"/>
  <c r="D337" i="1"/>
  <c r="C337" i="1"/>
  <c r="D336" i="1"/>
  <c r="C336" i="1"/>
  <c r="D335" i="1"/>
  <c r="C335" i="1"/>
  <c r="H335" i="1" s="1"/>
  <c r="D334" i="1"/>
  <c r="C334" i="1"/>
  <c r="D333" i="1"/>
  <c r="C333" i="1"/>
  <c r="D332" i="1"/>
  <c r="C332" i="1"/>
  <c r="D330" i="1"/>
  <c r="C330" i="1"/>
  <c r="D329" i="1"/>
  <c r="C329" i="1"/>
  <c r="D328" i="1"/>
  <c r="C328" i="1"/>
  <c r="D327" i="1"/>
  <c r="C327" i="1"/>
  <c r="D326" i="1"/>
  <c r="C326" i="1"/>
  <c r="D325" i="1"/>
  <c r="C325" i="1"/>
  <c r="D324" i="1"/>
  <c r="C324" i="1"/>
  <c r="D323" i="1"/>
  <c r="C323" i="1"/>
  <c r="G323" i="1" s="1"/>
  <c r="D322" i="1"/>
  <c r="D321" i="1"/>
  <c r="C321" i="1"/>
  <c r="D320" i="1"/>
  <c r="C320" i="1"/>
  <c r="G320" i="1" s="1"/>
  <c r="D319" i="1"/>
  <c r="C319" i="1"/>
  <c r="D318" i="1"/>
  <c r="C318" i="1"/>
  <c r="D315" i="1"/>
  <c r="C315" i="1"/>
  <c r="D314" i="1"/>
  <c r="C314" i="1"/>
  <c r="D313" i="1"/>
  <c r="C313" i="1"/>
  <c r="D312" i="1"/>
  <c r="C312" i="1"/>
  <c r="D311" i="1"/>
  <c r="C311" i="1"/>
  <c r="D310" i="1"/>
  <c r="C310" i="1"/>
  <c r="D309" i="1"/>
  <c r="C309" i="1"/>
  <c r="D308" i="1"/>
  <c r="C308" i="1"/>
  <c r="D307" i="1"/>
  <c r="C307" i="1"/>
  <c r="D306" i="1"/>
  <c r="C306" i="1"/>
  <c r="C305" i="1"/>
  <c r="D302" i="1"/>
  <c r="C302" i="1"/>
  <c r="D301" i="1"/>
  <c r="C301" i="1"/>
  <c r="D300" i="1"/>
  <c r="C300" i="1"/>
  <c r="D299" i="1"/>
  <c r="C299" i="1"/>
  <c r="D298" i="1"/>
  <c r="C298" i="1"/>
  <c r="D294"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D273" i="1"/>
  <c r="C273" i="1"/>
  <c r="H273" i="1" s="1"/>
  <c r="D272" i="1"/>
  <c r="C272" i="1"/>
  <c r="D271" i="1"/>
  <c r="C271" i="1"/>
  <c r="D270" i="1"/>
  <c r="C270" i="1"/>
  <c r="D268" i="1"/>
  <c r="C268" i="1"/>
  <c r="D267" i="1"/>
  <c r="C267" i="1"/>
  <c r="D266" i="1"/>
  <c r="C266" i="1"/>
  <c r="D264" i="1"/>
  <c r="C264" i="1"/>
  <c r="D263" i="1"/>
  <c r="C263" i="1"/>
  <c r="D262" i="1"/>
  <c r="C262" i="1"/>
  <c r="D261" i="1"/>
  <c r="C261" i="1"/>
  <c r="D260" i="1"/>
  <c r="C260" i="1"/>
  <c r="H260" i="1" s="1"/>
  <c r="C259" i="1"/>
  <c r="D257" i="1"/>
  <c r="C257" i="1"/>
  <c r="D256" i="1"/>
  <c r="C256" i="1"/>
  <c r="D255" i="1"/>
  <c r="C255" i="1"/>
  <c r="D254" i="1"/>
  <c r="C254" i="1"/>
  <c r="C253" i="1"/>
  <c r="D252" i="1"/>
  <c r="C252" i="1"/>
  <c r="D251" i="1"/>
  <c r="C251" i="1"/>
  <c r="D250" i="1"/>
  <c r="C250" i="1"/>
  <c r="D249" i="1"/>
  <c r="C249" i="1"/>
  <c r="D248" i="1"/>
  <c r="C248" i="1"/>
  <c r="D247" i="1"/>
  <c r="C247" i="1"/>
  <c r="D245" i="1"/>
  <c r="C245" i="1"/>
  <c r="D244" i="1"/>
  <c r="C244" i="1"/>
  <c r="D243" i="1"/>
  <c r="C243" i="1"/>
  <c r="H243" i="1" s="1"/>
  <c r="D241" i="1"/>
  <c r="C241" i="1"/>
  <c r="D240" i="1"/>
  <c r="C240" i="1"/>
  <c r="D239" i="1"/>
  <c r="C239" i="1"/>
  <c r="G239" i="1" s="1"/>
  <c r="D237" i="1"/>
  <c r="C237" i="1"/>
  <c r="D236" i="1"/>
  <c r="C236" i="1"/>
  <c r="D235" i="1"/>
  <c r="C235" i="1"/>
  <c r="D234" i="1"/>
  <c r="C234" i="1"/>
  <c r="D233" i="1"/>
  <c r="D232" i="1"/>
  <c r="C232" i="1"/>
  <c r="D231" i="1"/>
  <c r="C231" i="1"/>
  <c r="D230" i="1"/>
  <c r="C230" i="1"/>
  <c r="D229" i="1"/>
  <c r="C229" i="1"/>
  <c r="D228" i="1"/>
  <c r="C228" i="1"/>
  <c r="D227" i="1"/>
  <c r="D225" i="1"/>
  <c r="C225" i="1"/>
  <c r="D224" i="1"/>
  <c r="C224" i="1"/>
  <c r="D223" i="1"/>
  <c r="C223" i="1"/>
  <c r="D222" i="1"/>
  <c r="C222" i="1"/>
  <c r="C221" i="1"/>
  <c r="D220" i="1"/>
  <c r="C220" i="1"/>
  <c r="D219" i="1"/>
  <c r="C219" i="1"/>
  <c r="D218" i="1"/>
  <c r="D216" i="1"/>
  <c r="C216" i="1"/>
  <c r="D215" i="1"/>
  <c r="C215" i="1"/>
  <c r="D214" i="1"/>
  <c r="C214" i="1"/>
  <c r="D213" i="1"/>
  <c r="C213" i="1"/>
  <c r="D212" i="1"/>
  <c r="D211" i="1"/>
  <c r="C211" i="1"/>
  <c r="D210" i="1"/>
  <c r="C210" i="1"/>
  <c r="D209" i="1"/>
  <c r="C209" i="1"/>
  <c r="D208" i="1"/>
  <c r="C208" i="1"/>
  <c r="D207" i="1"/>
  <c r="C207" i="1"/>
  <c r="H207" i="1" s="1"/>
  <c r="D206" i="1"/>
  <c r="C206" i="1"/>
  <c r="D205" i="1"/>
  <c r="C205" i="1"/>
  <c r="D204" i="1"/>
  <c r="D203" i="1"/>
  <c r="C203" i="1"/>
  <c r="D202" i="1"/>
  <c r="C202" i="1"/>
  <c r="D201" i="1"/>
  <c r="C201" i="1"/>
  <c r="D200" i="1"/>
  <c r="C200" i="1"/>
  <c r="D199" i="1"/>
  <c r="D197" i="1"/>
  <c r="C197" i="1"/>
  <c r="D196" i="1"/>
  <c r="C196" i="1"/>
  <c r="D195" i="1"/>
  <c r="C195" i="1"/>
  <c r="H195" i="1" s="1"/>
  <c r="D194" i="1"/>
  <c r="C194" i="1"/>
  <c r="D193" i="1"/>
  <c r="C193" i="1"/>
  <c r="D192" i="1"/>
  <c r="C192" i="1"/>
  <c r="D191" i="1"/>
  <c r="C191" i="1"/>
  <c r="D189" i="1"/>
  <c r="C189" i="1"/>
  <c r="D188" i="1"/>
  <c r="C188" i="1"/>
  <c r="D187" i="1"/>
  <c r="C187" i="1"/>
  <c r="H187" i="1" s="1"/>
  <c r="D186" i="1"/>
  <c r="C186" i="1"/>
  <c r="D184" i="1"/>
  <c r="C184" i="1"/>
  <c r="D183" i="1"/>
  <c r="C183" i="1"/>
  <c r="D182" i="1"/>
  <c r="C182" i="1"/>
  <c r="D181" i="1"/>
  <c r="C181" i="1"/>
  <c r="D180" i="1"/>
  <c r="C180" i="1"/>
  <c r="D179" i="1"/>
  <c r="C179" i="1"/>
  <c r="D178" i="1"/>
  <c r="C178" i="1"/>
  <c r="H178" i="1" s="1"/>
  <c r="D177" i="1"/>
  <c r="C177" i="1"/>
  <c r="D176" i="1"/>
  <c r="C176" i="1"/>
  <c r="D175" i="1"/>
  <c r="C175" i="1"/>
  <c r="D173" i="1"/>
  <c r="C173" i="1"/>
  <c r="D172" i="1"/>
  <c r="C172" i="1"/>
  <c r="D171" i="1"/>
  <c r="C171" i="1"/>
  <c r="D170" i="1"/>
  <c r="C170" i="1"/>
  <c r="D169" i="1"/>
  <c r="C169" i="1"/>
  <c r="D168" i="1"/>
  <c r="C168" i="1"/>
  <c r="G168" i="1" s="1"/>
  <c r="D167" i="1"/>
  <c r="C167" i="1"/>
  <c r="D165" i="1"/>
  <c r="C165" i="1"/>
  <c r="D164" i="1"/>
  <c r="C164" i="1"/>
  <c r="D163" i="1"/>
  <c r="C163" i="1"/>
  <c r="D162" i="1"/>
  <c r="C162" i="1"/>
  <c r="D161" i="1"/>
  <c r="D159" i="1"/>
  <c r="C159" i="1"/>
  <c r="D158" i="1"/>
  <c r="C158" i="1"/>
  <c r="D157" i="1"/>
  <c r="C157" i="1"/>
  <c r="D156" i="1"/>
  <c r="C156" i="1"/>
  <c r="D155" i="1"/>
  <c r="C155" i="1"/>
  <c r="D154" i="1"/>
  <c r="C154" i="1"/>
  <c r="D153" i="1"/>
  <c r="C153" i="1"/>
  <c r="D152" i="1"/>
  <c r="C152" i="1"/>
  <c r="D151" i="1"/>
  <c r="C151" i="1"/>
  <c r="D147" i="1"/>
  <c r="C147" i="1"/>
  <c r="H147" i="1" s="1"/>
  <c r="D146" i="1"/>
  <c r="C146" i="1"/>
  <c r="D145" i="1"/>
  <c r="C145" i="1"/>
  <c r="D144" i="1"/>
  <c r="C144" i="1"/>
  <c r="D143" i="1"/>
  <c r="C143" i="1"/>
  <c r="D142" i="1"/>
  <c r="C142" i="1"/>
  <c r="H142" i="1" s="1"/>
  <c r="D141" i="1"/>
  <c r="C141" i="1"/>
  <c r="D140" i="1"/>
  <c r="C140" i="1"/>
  <c r="D139" i="1"/>
  <c r="C139" i="1"/>
  <c r="D138" i="1"/>
  <c r="C138" i="1"/>
  <c r="D137" i="1"/>
  <c r="C137" i="1"/>
  <c r="D135" i="1"/>
  <c r="C135" i="1"/>
  <c r="D134" i="1"/>
  <c r="C134" i="1"/>
  <c r="D133" i="1"/>
  <c r="C133" i="1"/>
  <c r="D132" i="1"/>
  <c r="C132" i="1"/>
  <c r="D129" i="1"/>
  <c r="C129" i="1"/>
  <c r="D128" i="1"/>
  <c r="C128" i="1"/>
  <c r="H128" i="1" s="1"/>
  <c r="D127" i="1"/>
  <c r="C127" i="1"/>
  <c r="D126" i="1"/>
  <c r="C126" i="1"/>
  <c r="C125" i="1"/>
  <c r="D124" i="1"/>
  <c r="C124" i="1"/>
  <c r="D123" i="1"/>
  <c r="C123" i="1"/>
  <c r="C122" i="1"/>
  <c r="D120" i="1"/>
  <c r="C120" i="1"/>
  <c r="D119" i="1"/>
  <c r="C119" i="1"/>
  <c r="D118" i="1"/>
  <c r="C118" i="1"/>
  <c r="D117" i="1"/>
  <c r="C117" i="1"/>
  <c r="D115" i="1"/>
  <c r="C115" i="1"/>
  <c r="D114" i="1"/>
  <c r="C114" i="1"/>
  <c r="D113" i="1"/>
  <c r="C113" i="1"/>
  <c r="D112" i="1"/>
  <c r="C112" i="1"/>
  <c r="D111" i="1"/>
  <c r="C111" i="1"/>
  <c r="D110" i="1"/>
  <c r="C110" i="1"/>
  <c r="D109" i="1"/>
  <c r="C109" i="1"/>
  <c r="D108" i="1"/>
  <c r="C108" i="1"/>
  <c r="D107" i="1"/>
  <c r="C107" i="1"/>
  <c r="D106" i="1"/>
  <c r="C106" i="1"/>
  <c r="D105" i="1"/>
  <c r="C105" i="1"/>
  <c r="D104" i="1"/>
  <c r="C104" i="1"/>
  <c r="D101" i="1"/>
  <c r="C101" i="1"/>
  <c r="H101" i="1" s="1"/>
  <c r="D100" i="1"/>
  <c r="C100" i="1"/>
  <c r="D99" i="1"/>
  <c r="C99" i="1"/>
  <c r="D98" i="1"/>
  <c r="C98" i="1"/>
  <c r="D97" i="1"/>
  <c r="C97" i="1"/>
  <c r="D96" i="1"/>
  <c r="C96" i="1"/>
  <c r="D95" i="1"/>
  <c r="C95" i="1"/>
  <c r="D94" i="1"/>
  <c r="C94" i="1"/>
  <c r="D93" i="1"/>
  <c r="C93" i="1"/>
  <c r="D92" i="1"/>
  <c r="C92" i="1"/>
  <c r="H92" i="1" s="1"/>
  <c r="D91" i="1"/>
  <c r="C91" i="1"/>
  <c r="D90" i="1"/>
  <c r="C90" i="1"/>
  <c r="D89" i="1"/>
  <c r="C89" i="1"/>
  <c r="D88" i="1"/>
  <c r="C88" i="1"/>
  <c r="D87" i="1"/>
  <c r="C87" i="1"/>
  <c r="D86" i="1"/>
  <c r="C86" i="1"/>
  <c r="D85" i="1"/>
  <c r="C85" i="1"/>
  <c r="D84" i="1"/>
  <c r="C84" i="1"/>
  <c r="D83" i="1"/>
  <c r="C83" i="1"/>
  <c r="D82" i="1"/>
  <c r="C82" i="1"/>
  <c r="G82" i="1" s="1"/>
  <c r="D81" i="1"/>
  <c r="C81" i="1"/>
  <c r="D80" i="1"/>
  <c r="C80" i="1"/>
  <c r="D77" i="1"/>
  <c r="C77" i="1"/>
  <c r="D76" i="1"/>
  <c r="C76" i="1"/>
  <c r="D75" i="1"/>
  <c r="C75" i="1"/>
  <c r="D74" i="1"/>
  <c r="C74" i="1"/>
  <c r="D72" i="1"/>
  <c r="C72" i="1"/>
  <c r="D71" i="1"/>
  <c r="C71" i="1"/>
  <c r="D70" i="1"/>
  <c r="C70" i="1"/>
  <c r="D69" i="1"/>
  <c r="C69" i="1"/>
  <c r="H69" i="1" s="1"/>
  <c r="D68" i="1"/>
  <c r="C68" i="1"/>
  <c r="D67" i="1"/>
  <c r="C67" i="1"/>
  <c r="D66" i="1"/>
  <c r="C66" i="1"/>
  <c r="D65" i="1"/>
  <c r="C65" i="1"/>
  <c r="D64" i="1"/>
  <c r="D63" i="1"/>
  <c r="C63" i="1"/>
  <c r="H63" i="1" s="1"/>
  <c r="D62" i="1"/>
  <c r="C62" i="1"/>
  <c r="D61" i="1"/>
  <c r="C61" i="1"/>
  <c r="C60" i="1"/>
  <c r="D59" i="1"/>
  <c r="C59" i="1"/>
  <c r="D58" i="1"/>
  <c r="C58" i="1"/>
  <c r="D56" i="1"/>
  <c r="C56" i="1"/>
  <c r="D55" i="1"/>
  <c r="C55" i="1"/>
  <c r="D54" i="1"/>
  <c r="C54" i="1"/>
  <c r="H54" i="1" s="1"/>
  <c r="D53" i="1"/>
  <c r="C53" i="1"/>
  <c r="H53" i="1" s="1"/>
  <c r="D52" i="1"/>
  <c r="C52" i="1"/>
  <c r="D51" i="1"/>
  <c r="C51" i="1"/>
  <c r="D50" i="1"/>
  <c r="C50" i="1"/>
  <c r="D48" i="1"/>
  <c r="C48" i="1"/>
  <c r="D47" i="1"/>
  <c r="C47" i="1"/>
  <c r="C46" i="1"/>
  <c r="D44" i="1"/>
  <c r="C44" i="1"/>
  <c r="D43" i="1"/>
  <c r="C43" i="1"/>
  <c r="D42" i="1"/>
  <c r="C42" i="1"/>
  <c r="D41" i="1"/>
  <c r="C41" i="1"/>
  <c r="D38" i="1"/>
  <c r="C38" i="1"/>
  <c r="D37" i="1"/>
  <c r="C37" i="1"/>
  <c r="D36" i="1"/>
  <c r="C36" i="1"/>
  <c r="D34" i="1"/>
  <c r="C34" i="1"/>
  <c r="G34" i="1" s="1"/>
  <c r="D33" i="1"/>
  <c r="C33" i="1"/>
  <c r="D32" i="1"/>
  <c r="C32" i="1"/>
  <c r="D31" i="1"/>
  <c r="C31" i="1"/>
  <c r="D30" i="1"/>
  <c r="C30" i="1"/>
  <c r="D29" i="1"/>
  <c r="C29" i="1"/>
  <c r="H29" i="1" s="1"/>
  <c r="D28" i="1"/>
  <c r="C28" i="1"/>
  <c r="D27" i="1"/>
  <c r="C27" i="1"/>
  <c r="D26" i="1"/>
  <c r="C26" i="1"/>
  <c r="D24" i="1"/>
  <c r="C24" i="1"/>
  <c r="D23" i="1"/>
  <c r="C23" i="1"/>
  <c r="D22" i="1"/>
  <c r="C22" i="1"/>
  <c r="D21" i="1"/>
  <c r="C21" i="1"/>
  <c r="D20" i="1"/>
  <c r="C20" i="1"/>
  <c r="D19" i="1"/>
  <c r="C19" i="1"/>
  <c r="D18" i="1"/>
  <c r="C18" i="1"/>
  <c r="H18" i="1" s="1"/>
  <c r="D17" i="1"/>
  <c r="C17" i="1"/>
  <c r="D16" i="1"/>
  <c r="C16" i="1"/>
  <c r="D15" i="1"/>
  <c r="C15" i="1"/>
  <c r="D14" i="1"/>
  <c r="C14" i="1"/>
  <c r="D13" i="1"/>
  <c r="D12" i="1"/>
  <c r="C12" i="1"/>
  <c r="D11" i="1"/>
  <c r="C11" i="1"/>
  <c r="D10" i="1"/>
  <c r="C10" i="1"/>
  <c r="D9" i="1"/>
  <c r="C9" i="1"/>
  <c r="D8" i="1"/>
  <c r="C8" i="1"/>
  <c r="D7" i="1"/>
  <c r="C7" i="1"/>
  <c r="D6" i="1"/>
  <c r="C6" i="1"/>
  <c r="D5" i="1"/>
  <c r="C5" i="1"/>
  <c r="G1541" i="1" l="1"/>
  <c r="H35" i="3"/>
  <c r="C1571" i="1"/>
  <c r="C491" i="1"/>
  <c r="H491" i="1" s="1"/>
  <c r="E166" i="9"/>
  <c r="B166" i="9" s="1"/>
  <c r="H302" i="1"/>
  <c r="C227" i="1"/>
  <c r="C479" i="1"/>
  <c r="G479" i="1" s="1"/>
  <c r="H24" i="1"/>
  <c r="C185" i="1"/>
  <c r="H385" i="1"/>
  <c r="C503" i="1"/>
  <c r="G1145" i="1"/>
  <c r="J1580" i="1"/>
  <c r="E100" i="9"/>
  <c r="E120" i="9"/>
  <c r="F251" i="9"/>
  <c r="F271" i="9"/>
  <c r="B154" i="9"/>
  <c r="C116" i="1"/>
  <c r="H116" i="1" s="1"/>
  <c r="H1263" i="1"/>
  <c r="F232" i="9"/>
  <c r="F272" i="9"/>
  <c r="C73" i="1"/>
  <c r="H73" i="1" s="1"/>
  <c r="C439" i="1"/>
  <c r="H517" i="1"/>
  <c r="H598" i="1"/>
  <c r="H609" i="1"/>
  <c r="C1572" i="1"/>
  <c r="G1572" i="1" s="1"/>
  <c r="H74" i="1"/>
  <c r="H107" i="1"/>
  <c r="H211" i="1"/>
  <c r="H1057" i="1"/>
  <c r="C451" i="1"/>
  <c r="H599" i="1"/>
  <c r="C610" i="1"/>
  <c r="H610" i="1" s="1"/>
  <c r="G1037" i="1"/>
  <c r="E42" i="9"/>
  <c r="E62" i="9"/>
  <c r="E102" i="9"/>
  <c r="C317" i="1"/>
  <c r="G317" i="1" s="1"/>
  <c r="H118" i="1"/>
  <c r="C486" i="1"/>
  <c r="H663" i="1"/>
  <c r="H743" i="1"/>
  <c r="H763" i="1"/>
  <c r="H803" i="1"/>
  <c r="H823" i="1"/>
  <c r="G843" i="1"/>
  <c r="H863" i="1"/>
  <c r="H953" i="1"/>
  <c r="H983" i="1"/>
  <c r="H993" i="1"/>
  <c r="G1058" i="1"/>
  <c r="H1137" i="1"/>
  <c r="G97" i="1"/>
  <c r="H654" i="1"/>
  <c r="H664" i="1"/>
  <c r="H674" i="1"/>
  <c r="H704" i="1"/>
  <c r="H714" i="1"/>
  <c r="H724" i="1"/>
  <c r="H744" i="1"/>
  <c r="H754" i="1"/>
  <c r="H764" i="1"/>
  <c r="H774" i="1"/>
  <c r="H784" i="1"/>
  <c r="H814" i="1"/>
  <c r="H834" i="1"/>
  <c r="H884" i="1"/>
  <c r="H894" i="1"/>
  <c r="H914" i="1"/>
  <c r="H924" i="1"/>
  <c r="H934" i="1"/>
  <c r="H944" i="1"/>
  <c r="H974" i="1"/>
  <c r="H984" i="1"/>
  <c r="H994" i="1"/>
  <c r="G1391" i="1"/>
  <c r="C1439" i="1"/>
  <c r="G1439" i="1" s="1"/>
  <c r="C79" i="1"/>
  <c r="G79" i="1" s="1"/>
  <c r="C57" i="1"/>
  <c r="H68" i="1"/>
  <c r="G182" i="1"/>
  <c r="H1086" i="1"/>
  <c r="C1486" i="1"/>
  <c r="G1486" i="1" s="1"/>
  <c r="F171" i="5"/>
  <c r="E98" i="9"/>
  <c r="E118" i="9"/>
  <c r="B118" i="9" s="1"/>
  <c r="E172" i="9"/>
  <c r="F249" i="9"/>
  <c r="F269" i="9"/>
  <c r="F289" i="9"/>
  <c r="G58" i="1"/>
  <c r="H112" i="1"/>
  <c r="H123" i="1"/>
  <c r="C434" i="1"/>
  <c r="H434" i="1" s="1"/>
  <c r="H490" i="1"/>
  <c r="H1304" i="1"/>
  <c r="H1521" i="1"/>
  <c r="E45" i="9"/>
  <c r="B45" i="9" s="1"/>
  <c r="E125" i="9"/>
  <c r="F256" i="9"/>
  <c r="C1526" i="1"/>
  <c r="D1526" i="1"/>
  <c r="E114" i="6"/>
  <c r="H1505" i="1"/>
  <c r="H1468" i="1"/>
  <c r="C1457" i="1"/>
  <c r="G1453" i="1"/>
  <c r="C1446" i="1"/>
  <c r="H1428" i="1"/>
  <c r="G1421" i="1"/>
  <c r="E323" i="9"/>
  <c r="H1341" i="1"/>
  <c r="G1331" i="1"/>
  <c r="H1316" i="1"/>
  <c r="H1314" i="1"/>
  <c r="D1301" i="1"/>
  <c r="G1301" i="1" s="1"/>
  <c r="F297" i="5"/>
  <c r="C1301" i="1"/>
  <c r="H1301" i="1" s="1"/>
  <c r="C1295" i="1"/>
  <c r="F274" i="5"/>
  <c r="C1268" i="1"/>
  <c r="H1268" i="1" s="1"/>
  <c r="H1257" i="1"/>
  <c r="C1252" i="1"/>
  <c r="G1241" i="1"/>
  <c r="E219" i="5"/>
  <c r="H1224" i="1"/>
  <c r="E321" i="9"/>
  <c r="C1215" i="1"/>
  <c r="G1217" i="1"/>
  <c r="H1212" i="1"/>
  <c r="G1211" i="1"/>
  <c r="D1201" i="1"/>
  <c r="C1201" i="1"/>
  <c r="G1184" i="1"/>
  <c r="C1176" i="1"/>
  <c r="G1176" i="1" s="1"/>
  <c r="E318" i="9"/>
  <c r="B318" i="9" s="1"/>
  <c r="C1170" i="1"/>
  <c r="C1155" i="1"/>
  <c r="D1155" i="1"/>
  <c r="G1155" i="1" s="1"/>
  <c r="E147" i="5"/>
  <c r="D1152" i="1" s="1"/>
  <c r="C1152" i="1"/>
  <c r="G1152" i="1" s="1"/>
  <c r="E135" i="5"/>
  <c r="D1140" i="1" s="1"/>
  <c r="C1141" i="1"/>
  <c r="G1133" i="1"/>
  <c r="G1121" i="1"/>
  <c r="C1112" i="1"/>
  <c r="H1107" i="1"/>
  <c r="G1106" i="1"/>
  <c r="E307" i="9"/>
  <c r="B307" i="9" s="1"/>
  <c r="C1081" i="1"/>
  <c r="G1081" i="1" s="1"/>
  <c r="F341" i="9"/>
  <c r="G1073" i="1"/>
  <c r="H1065" i="1"/>
  <c r="F35" i="5"/>
  <c r="H1041" i="1"/>
  <c r="H1036" i="1"/>
  <c r="H1033" i="1"/>
  <c r="H1031" i="1"/>
  <c r="H1027" i="1"/>
  <c r="F19" i="5"/>
  <c r="H1023" i="1"/>
  <c r="H1016" i="1"/>
  <c r="C1681" i="1"/>
  <c r="G1681" i="1" s="1"/>
  <c r="H963" i="1"/>
  <c r="H948" i="1"/>
  <c r="H938" i="1"/>
  <c r="H933" i="1"/>
  <c r="H908" i="1"/>
  <c r="F261" i="9"/>
  <c r="H898" i="1"/>
  <c r="H888" i="1"/>
  <c r="H878" i="1"/>
  <c r="H858" i="1"/>
  <c r="H828" i="1"/>
  <c r="H813" i="1"/>
  <c r="H798" i="1"/>
  <c r="H788" i="1"/>
  <c r="H783" i="1"/>
  <c r="H778" i="1"/>
  <c r="H768" i="1"/>
  <c r="H759" i="1"/>
  <c r="H750" i="1"/>
  <c r="H738" i="1"/>
  <c r="F239" i="9"/>
  <c r="B239" i="9" s="1"/>
  <c r="H729" i="1"/>
  <c r="H723" i="1"/>
  <c r="H718" i="1"/>
  <c r="H708" i="1"/>
  <c r="H700" i="1"/>
  <c r="H695" i="1"/>
  <c r="H684" i="1"/>
  <c r="H683" i="1"/>
  <c r="H678" i="1"/>
  <c r="H668" i="1"/>
  <c r="H658" i="1"/>
  <c r="H627" i="1"/>
  <c r="C603" i="1"/>
  <c r="H583" i="1"/>
  <c r="C579" i="1"/>
  <c r="H579" i="1" s="1"/>
  <c r="E142" i="9"/>
  <c r="H549" i="1"/>
  <c r="C536" i="1"/>
  <c r="H536" i="1" s="1"/>
  <c r="H522" i="1"/>
  <c r="C508" i="1"/>
  <c r="H508" i="1" s="1"/>
  <c r="H498" i="1"/>
  <c r="H486" i="1"/>
  <c r="H480" i="1"/>
  <c r="E479" i="4"/>
  <c r="D473" i="1" s="1"/>
  <c r="E466" i="4"/>
  <c r="D460" i="1" s="1"/>
  <c r="C446" i="1"/>
  <c r="C405" i="1"/>
  <c r="H405" i="1" s="1"/>
  <c r="F393" i="4"/>
  <c r="H360" i="1"/>
  <c r="H328" i="1"/>
  <c r="H319" i="1"/>
  <c r="G314" i="1"/>
  <c r="G308" i="1"/>
  <c r="H301" i="1"/>
  <c r="C294" i="1"/>
  <c r="H294" i="1" s="1"/>
  <c r="C274" i="1"/>
  <c r="E262" i="4"/>
  <c r="D258" i="1" s="1"/>
  <c r="C265" i="1"/>
  <c r="E76" i="9"/>
  <c r="B76" i="9" s="1"/>
  <c r="E71" i="9"/>
  <c r="H235" i="1"/>
  <c r="C233" i="1"/>
  <c r="D221" i="4"/>
  <c r="F221" i="4" s="1"/>
  <c r="E221" i="4"/>
  <c r="D217" i="1" s="1"/>
  <c r="C217" i="1"/>
  <c r="C218" i="1"/>
  <c r="H216" i="1"/>
  <c r="C204" i="1"/>
  <c r="H196" i="1"/>
  <c r="F241" i="9"/>
  <c r="H183" i="1"/>
  <c r="H177" i="1"/>
  <c r="H163" i="1"/>
  <c r="G158" i="1"/>
  <c r="G137" i="1"/>
  <c r="D131" i="1"/>
  <c r="F135" i="4"/>
  <c r="C131" i="1"/>
  <c r="G124" i="1"/>
  <c r="F126" i="4"/>
  <c r="H117" i="1"/>
  <c r="C103" i="1"/>
  <c r="H96" i="1"/>
  <c r="F98" i="4"/>
  <c r="G91" i="1"/>
  <c r="H86" i="1"/>
  <c r="H81" i="1"/>
  <c r="G64" i="1"/>
  <c r="F68" i="4"/>
  <c r="E32" i="9"/>
  <c r="H44" i="1"/>
  <c r="C25" i="1"/>
  <c r="G25" i="1" s="1"/>
  <c r="H14" i="1"/>
  <c r="H11" i="1"/>
  <c r="H6" i="1"/>
  <c r="E311" i="9"/>
  <c r="E320" i="9"/>
  <c r="B320" i="9" s="1"/>
  <c r="H1533" i="1"/>
  <c r="H1528" i="1"/>
  <c r="H1524" i="1"/>
  <c r="G1519" i="1"/>
  <c r="C1518" i="1"/>
  <c r="H1508" i="1"/>
  <c r="C1503" i="1"/>
  <c r="G1498" i="1"/>
  <c r="C1471" i="1"/>
  <c r="H1461" i="1"/>
  <c r="H1456" i="1"/>
  <c r="C1450" i="1"/>
  <c r="H1451" i="1"/>
  <c r="H1446" i="1"/>
  <c r="H1443" i="1"/>
  <c r="C1432" i="1"/>
  <c r="C1406" i="1"/>
  <c r="G1406" i="1" s="1"/>
  <c r="H1000" i="1"/>
  <c r="H990" i="1"/>
  <c r="F287" i="9"/>
  <c r="H975" i="1"/>
  <c r="H968" i="1"/>
  <c r="H965" i="1"/>
  <c r="E149" i="9"/>
  <c r="H960" i="1"/>
  <c r="H950" i="1"/>
  <c r="H940" i="1"/>
  <c r="H935" i="1"/>
  <c r="H930" i="1"/>
  <c r="E129" i="9"/>
  <c r="B129" i="9" s="1"/>
  <c r="H925" i="1"/>
  <c r="E124" i="9"/>
  <c r="B124" i="9" s="1"/>
  <c r="H920" i="1"/>
  <c r="H915" i="1"/>
  <c r="H913" i="1"/>
  <c r="H909" i="1"/>
  <c r="H890" i="1"/>
  <c r="H885" i="1"/>
  <c r="H880" i="1"/>
  <c r="H870" i="1"/>
  <c r="H860" i="1"/>
  <c r="E84" i="9"/>
  <c r="B84" i="9" s="1"/>
  <c r="F247" i="9"/>
  <c r="H845" i="1"/>
  <c r="H830" i="1"/>
  <c r="G825" i="1"/>
  <c r="G820" i="1"/>
  <c r="H818" i="1"/>
  <c r="E77" i="9"/>
  <c r="B77" i="9" s="1"/>
  <c r="H810" i="1"/>
  <c r="H805" i="1"/>
  <c r="E74" i="9"/>
  <c r="H800" i="1"/>
  <c r="H795" i="1"/>
  <c r="H790" i="1"/>
  <c r="H780" i="1"/>
  <c r="H775" i="1"/>
  <c r="E69" i="9"/>
  <c r="B69" i="9" s="1"/>
  <c r="H765" i="1"/>
  <c r="E66" i="9"/>
  <c r="B66" i="9" s="1"/>
  <c r="H760" i="1"/>
  <c r="H755" i="1"/>
  <c r="H753" i="1"/>
  <c r="H740" i="1"/>
  <c r="H735" i="1"/>
  <c r="H730" i="1"/>
  <c r="H728" i="1"/>
  <c r="H720" i="1"/>
  <c r="H715" i="1"/>
  <c r="E44" i="9"/>
  <c r="H705" i="1"/>
  <c r="H703" i="1"/>
  <c r="F231" i="9"/>
  <c r="H693" i="1"/>
  <c r="H690" i="1"/>
  <c r="H685" i="1"/>
  <c r="E35" i="9"/>
  <c r="B35" i="9" s="1"/>
  <c r="E34" i="9"/>
  <c r="B34" i="9" s="1"/>
  <c r="F229" i="9"/>
  <c r="H648" i="1"/>
  <c r="C649" i="1"/>
  <c r="H649" i="1" s="1"/>
  <c r="H631" i="1"/>
  <c r="H626" i="1"/>
  <c r="E629" i="4"/>
  <c r="D623" i="1" s="1"/>
  <c r="H618" i="1"/>
  <c r="C615" i="1"/>
  <c r="H613" i="1"/>
  <c r="E163" i="9"/>
  <c r="B163" i="9" s="1"/>
  <c r="H603" i="1"/>
  <c r="E151" i="9"/>
  <c r="B151" i="9" s="1"/>
  <c r="C588" i="1"/>
  <c r="H588" i="1" s="1"/>
  <c r="H587" i="1"/>
  <c r="C585" i="1"/>
  <c r="H575" i="1"/>
  <c r="H574" i="1"/>
  <c r="C572" i="1"/>
  <c r="H570" i="1"/>
  <c r="C569" i="1"/>
  <c r="H569" i="1" s="1"/>
  <c r="H564" i="1"/>
  <c r="E146" i="9"/>
  <c r="B146" i="9" s="1"/>
  <c r="C556" i="1"/>
  <c r="H556" i="1" s="1"/>
  <c r="H558" i="1"/>
  <c r="E141" i="9"/>
  <c r="B141" i="9" s="1"/>
  <c r="H553" i="1"/>
  <c r="F277" i="9"/>
  <c r="E139" i="9"/>
  <c r="B139" i="9" s="1"/>
  <c r="H543" i="1"/>
  <c r="E136" i="9"/>
  <c r="E134" i="9"/>
  <c r="B134" i="9" s="1"/>
  <c r="H538" i="1"/>
  <c r="H533" i="1"/>
  <c r="E522" i="4"/>
  <c r="D516" i="1" s="1"/>
  <c r="E126" i="9"/>
  <c r="B126" i="9" s="1"/>
  <c r="H509" i="1"/>
  <c r="H504" i="1"/>
  <c r="E113" i="9"/>
  <c r="B113" i="9" s="1"/>
  <c r="H475" i="1"/>
  <c r="H474" i="1"/>
  <c r="H472" i="1"/>
  <c r="H471" i="1"/>
  <c r="C470" i="1"/>
  <c r="G470" i="1" s="1"/>
  <c r="G467" i="1"/>
  <c r="H466" i="1"/>
  <c r="H461" i="1"/>
  <c r="H462" i="1"/>
  <c r="G458" i="1"/>
  <c r="E103" i="9"/>
  <c r="B103" i="9" s="1"/>
  <c r="H453" i="1"/>
  <c r="H448" i="1"/>
  <c r="G443" i="1"/>
  <c r="E93" i="9"/>
  <c r="E431" i="4"/>
  <c r="D425" i="1" s="1"/>
  <c r="H410" i="1"/>
  <c r="C407" i="1"/>
  <c r="H407" i="1" s="1"/>
  <c r="H397" i="1"/>
  <c r="H392" i="1"/>
  <c r="F379" i="4"/>
  <c r="G365" i="1"/>
  <c r="C349" i="1"/>
  <c r="H349" i="1" s="1"/>
  <c r="C350" i="1"/>
  <c r="G348" i="1"/>
  <c r="C344" i="1"/>
  <c r="H340" i="1"/>
  <c r="H327" i="1"/>
  <c r="H309" i="1"/>
  <c r="F426" i="4"/>
  <c r="E647" i="4"/>
  <c r="D641" i="1" s="1"/>
  <c r="H421" i="1"/>
  <c r="C293" i="1"/>
  <c r="H284" i="1"/>
  <c r="F283" i="4"/>
  <c r="E273" i="4"/>
  <c r="D269" i="1" s="1"/>
  <c r="H279" i="1"/>
  <c r="E82" i="9"/>
  <c r="B82" i="9" s="1"/>
  <c r="E81" i="9"/>
  <c r="B81" i="9" s="1"/>
  <c r="H261" i="1"/>
  <c r="G248" i="1"/>
  <c r="H247" i="1"/>
  <c r="C246" i="1"/>
  <c r="C238" i="1"/>
  <c r="G238" i="1" s="1"/>
  <c r="E68" i="9"/>
  <c r="H222" i="1"/>
  <c r="F216" i="4"/>
  <c r="C212" i="1"/>
  <c r="G212" i="1" s="1"/>
  <c r="E202" i="4"/>
  <c r="D198" i="1" s="1"/>
  <c r="E60" i="9"/>
  <c r="B60" i="9" s="1"/>
  <c r="H201" i="1"/>
  <c r="E58" i="9"/>
  <c r="B58" i="9" s="1"/>
  <c r="G191" i="1"/>
  <c r="E53" i="9"/>
  <c r="B53" i="9" s="1"/>
  <c r="G173" i="1"/>
  <c r="F170" i="4"/>
  <c r="G167" i="1"/>
  <c r="F165" i="4"/>
  <c r="H162" i="1"/>
  <c r="F237" i="9"/>
  <c r="E48" i="9"/>
  <c r="B48" i="9" s="1"/>
  <c r="H153" i="1"/>
  <c r="G146" i="1"/>
  <c r="H132" i="1"/>
  <c r="D134" i="4"/>
  <c r="F134" i="4" s="1"/>
  <c r="H129" i="1"/>
  <c r="H113" i="1"/>
  <c r="E46" i="9"/>
  <c r="B46" i="9" s="1"/>
  <c r="H108" i="1"/>
  <c r="H103" i="1"/>
  <c r="E82" i="4"/>
  <c r="D78" i="1" s="1"/>
  <c r="H87" i="1"/>
  <c r="E40" i="9"/>
  <c r="H59" i="1"/>
  <c r="H46" i="1"/>
  <c r="H38" i="1"/>
  <c r="C35" i="1"/>
  <c r="H33" i="1"/>
  <c r="E29" i="9"/>
  <c r="H28" i="1"/>
  <c r="H23" i="1"/>
  <c r="H19" i="1"/>
  <c r="G10" i="1"/>
  <c r="H5" i="1"/>
  <c r="H17" i="1"/>
  <c r="H22" i="1"/>
  <c r="H27" i="1"/>
  <c r="H32" i="1"/>
  <c r="H37" i="1"/>
  <c r="G43" i="1"/>
  <c r="H80" i="1"/>
  <c r="H85" i="1"/>
  <c r="H90" i="1"/>
  <c r="H95" i="1"/>
  <c r="H100" i="1"/>
  <c r="G106" i="1"/>
  <c r="H111" i="1"/>
  <c r="H122" i="1"/>
  <c r="G127" i="1"/>
  <c r="H166" i="1"/>
  <c r="G176" i="1"/>
  <c r="H228" i="1"/>
  <c r="H259" i="1"/>
  <c r="H264" i="1"/>
  <c r="G326" i="1"/>
  <c r="H347" i="1"/>
  <c r="H359" i="1"/>
  <c r="H364" i="1"/>
  <c r="H396" i="1"/>
  <c r="H465" i="1"/>
  <c r="H497" i="1"/>
  <c r="H507" i="1"/>
  <c r="H512" i="1"/>
  <c r="H528" i="1"/>
  <c r="H586" i="1"/>
  <c r="H597" i="1"/>
  <c r="H602" i="1"/>
  <c r="H607" i="1"/>
  <c r="H612" i="1"/>
  <c r="H647" i="1"/>
  <c r="H652" i="1"/>
  <c r="H657" i="1"/>
  <c r="H662" i="1"/>
  <c r="C1555" i="1"/>
  <c r="H34" i="3"/>
  <c r="H7" i="1"/>
  <c r="H12" i="1"/>
  <c r="H50" i="1"/>
  <c r="H55" i="1"/>
  <c r="H60" i="1"/>
  <c r="H65" i="1"/>
  <c r="H70" i="1"/>
  <c r="H75" i="1"/>
  <c r="H133" i="1"/>
  <c r="G150" i="1"/>
  <c r="G155" i="1"/>
  <c r="H192" i="1"/>
  <c r="G203" i="1"/>
  <c r="H208" i="1"/>
  <c r="H213" i="1"/>
  <c r="H223" i="1"/>
  <c r="H244" i="1"/>
  <c r="H249" i="1"/>
  <c r="G275" i="1"/>
  <c r="G280" i="1"/>
  <c r="H285" i="1"/>
  <c r="G298" i="1"/>
  <c r="H310" i="1"/>
  <c r="H315" i="1"/>
  <c r="H321" i="1"/>
  <c r="G332" i="1"/>
  <c r="H371" i="1"/>
  <c r="H376" i="1"/>
  <c r="G381" i="1"/>
  <c r="G414" i="1"/>
  <c r="H445" i="1"/>
  <c r="H450" i="1"/>
  <c r="G455" i="1"/>
  <c r="H476" i="1"/>
  <c r="H481" i="1"/>
  <c r="H487" i="1"/>
  <c r="H492" i="1"/>
  <c r="H518" i="1"/>
  <c r="H523" i="1"/>
  <c r="H540" i="1"/>
  <c r="H555" i="1"/>
  <c r="H560" i="1"/>
  <c r="H566" i="1"/>
  <c r="H571" i="1"/>
  <c r="H576" i="1"/>
  <c r="H628" i="1"/>
  <c r="H635" i="1"/>
  <c r="D1208" i="1"/>
  <c r="H1208" i="1" s="1"/>
  <c r="E203" i="5"/>
  <c r="F252" i="5"/>
  <c r="C1256" i="1"/>
  <c r="H1256" i="1" s="1"/>
  <c r="F29" i="5"/>
  <c r="C1034" i="1"/>
  <c r="H1034" i="1" s="1"/>
  <c r="F82" i="5"/>
  <c r="C1087" i="1"/>
  <c r="E119" i="5"/>
  <c r="D1124" i="1" s="1"/>
  <c r="D1125" i="1"/>
  <c r="H8" i="1"/>
  <c r="H51" i="1"/>
  <c r="H56" i="1"/>
  <c r="G61" i="1"/>
  <c r="H66" i="1"/>
  <c r="H71" i="1"/>
  <c r="H76" i="1"/>
  <c r="G139" i="1"/>
  <c r="H144" i="1"/>
  <c r="H151" i="1"/>
  <c r="H219" i="1"/>
  <c r="G224" i="1"/>
  <c r="H255" i="1"/>
  <c r="H271" i="1"/>
  <c r="H276" i="1"/>
  <c r="H291" i="1"/>
  <c r="G299" i="1"/>
  <c r="H306" i="1"/>
  <c r="G311" i="1"/>
  <c r="H333" i="1"/>
  <c r="G338" i="1"/>
  <c r="H372" i="1"/>
  <c r="H382" i="1"/>
  <c r="H387" i="1"/>
  <c r="H408" i="1"/>
  <c r="G431" i="1"/>
  <c r="H436" i="1"/>
  <c r="G446" i="1"/>
  <c r="H451" i="1"/>
  <c r="H456" i="1"/>
  <c r="H477" i="1"/>
  <c r="G482" i="1"/>
  <c r="H488" i="1"/>
  <c r="H493" i="1"/>
  <c r="H519" i="1"/>
  <c r="H524" i="1"/>
  <c r="H531" i="1"/>
  <c r="H546" i="1"/>
  <c r="H561" i="1"/>
  <c r="H567" i="1"/>
  <c r="H572" i="1"/>
  <c r="H577" i="1"/>
  <c r="H624" i="1"/>
  <c r="H636" i="1"/>
  <c r="D40" i="1"/>
  <c r="H52" i="1"/>
  <c r="H57" i="1"/>
  <c r="H62" i="1"/>
  <c r="H67" i="1"/>
  <c r="H72" i="1"/>
  <c r="H77" i="1"/>
  <c r="H135" i="1"/>
  <c r="G140" i="1"/>
  <c r="H145" i="1"/>
  <c r="G152" i="1"/>
  <c r="G157" i="1"/>
  <c r="G200" i="1"/>
  <c r="G215" i="1"/>
  <c r="H220" i="1"/>
  <c r="H225" i="1"/>
  <c r="G251" i="1"/>
  <c r="G256" i="1"/>
  <c r="H272" i="1"/>
  <c r="H282" i="1"/>
  <c r="G292" i="1"/>
  <c r="H300" i="1"/>
  <c r="H307" i="1"/>
  <c r="H312" i="1"/>
  <c r="H318" i="1"/>
  <c r="H334" i="1"/>
  <c r="H373" i="1"/>
  <c r="H378" i="1"/>
  <c r="H383" i="1"/>
  <c r="H409" i="1"/>
  <c r="H437" i="1"/>
  <c r="H442" i="1"/>
  <c r="H447" i="1"/>
  <c r="H457" i="1"/>
  <c r="H483" i="1"/>
  <c r="H489" i="1"/>
  <c r="H494" i="1"/>
  <c r="H520" i="1"/>
  <c r="H525" i="1"/>
  <c r="H532" i="1"/>
  <c r="H537" i="1"/>
  <c r="H542" i="1"/>
  <c r="H552" i="1"/>
  <c r="H573" i="1"/>
  <c r="H625" i="1"/>
  <c r="H630" i="1"/>
  <c r="E12" i="5"/>
  <c r="D1017" i="1" s="1"/>
  <c r="H15" i="1"/>
  <c r="H20" i="1"/>
  <c r="H30" i="1"/>
  <c r="H35" i="1"/>
  <c r="H41" i="1"/>
  <c r="H47" i="1"/>
  <c r="H83" i="1"/>
  <c r="H88" i="1"/>
  <c r="H93" i="1"/>
  <c r="H98" i="1"/>
  <c r="H104" i="1"/>
  <c r="H109" i="1"/>
  <c r="H114" i="1"/>
  <c r="H119" i="1"/>
  <c r="H125" i="1"/>
  <c r="G164" i="1"/>
  <c r="H169" i="1"/>
  <c r="H184" i="1"/>
  <c r="H189" i="1"/>
  <c r="H231" i="1"/>
  <c r="G236" i="1"/>
  <c r="H267" i="1"/>
  <c r="H324" i="1"/>
  <c r="H350" i="1"/>
  <c r="G362" i="1"/>
  <c r="H389" i="1"/>
  <c r="G399" i="1"/>
  <c r="H468" i="1"/>
  <c r="H500" i="1"/>
  <c r="H510" i="1"/>
  <c r="H584" i="1"/>
  <c r="H600" i="1"/>
  <c r="H615" i="1"/>
  <c r="H620" i="1"/>
  <c r="H645" i="1"/>
  <c r="H650" i="1"/>
  <c r="H655" i="1"/>
  <c r="H660" i="1"/>
  <c r="H670" i="1"/>
  <c r="H675" i="1"/>
  <c r="H16" i="1"/>
  <c r="H21" i="1"/>
  <c r="H26" i="1"/>
  <c r="H31" i="1"/>
  <c r="H36" i="1"/>
  <c r="H42" i="1"/>
  <c r="H48" i="1"/>
  <c r="H84" i="1"/>
  <c r="H89" i="1"/>
  <c r="H94" i="1"/>
  <c r="H99" i="1"/>
  <c r="H105" i="1"/>
  <c r="H110" i="1"/>
  <c r="G115" i="1"/>
  <c r="H120" i="1"/>
  <c r="H126" i="1"/>
  <c r="H165" i="1"/>
  <c r="G170" i="1"/>
  <c r="G175" i="1"/>
  <c r="H180" i="1"/>
  <c r="G185" i="1"/>
  <c r="G227" i="1"/>
  <c r="H237" i="1"/>
  <c r="G263" i="1"/>
  <c r="G268" i="1"/>
  <c r="H330" i="1"/>
  <c r="H400" i="1"/>
  <c r="H464" i="1"/>
  <c r="H469" i="1"/>
  <c r="H501" i="1"/>
  <c r="H506" i="1"/>
  <c r="H527" i="1"/>
  <c r="H585" i="1"/>
  <c r="H590" i="1"/>
  <c r="H606" i="1"/>
  <c r="H621" i="1"/>
  <c r="H651" i="1"/>
  <c r="H656" i="1"/>
  <c r="H661" i="1"/>
  <c r="H666" i="1"/>
  <c r="H676" i="1"/>
  <c r="H681" i="1"/>
  <c r="H691" i="1"/>
  <c r="H696" i="1"/>
  <c r="H706" i="1"/>
  <c r="H711" i="1"/>
  <c r="H716" i="1"/>
  <c r="H726" i="1"/>
  <c r="H731" i="1"/>
  <c r="H736" i="1"/>
  <c r="H741" i="1"/>
  <c r="H751" i="1"/>
  <c r="H756" i="1"/>
  <c r="H667" i="1"/>
  <c r="H672" i="1"/>
  <c r="H687" i="1"/>
  <c r="H702" i="1"/>
  <c r="G707" i="1"/>
  <c r="H712" i="1"/>
  <c r="H717" i="1"/>
  <c r="H727" i="1"/>
  <c r="H732" i="1"/>
  <c r="H742" i="1"/>
  <c r="H747" i="1"/>
  <c r="H752" i="1"/>
  <c r="H762" i="1"/>
  <c r="H767" i="1"/>
  <c r="H772" i="1"/>
  <c r="H777" i="1"/>
  <c r="H787" i="1"/>
  <c r="H792" i="1"/>
  <c r="G802" i="1"/>
  <c r="G807" i="1"/>
  <c r="H812" i="1"/>
  <c r="H827" i="1"/>
  <c r="H832" i="1"/>
  <c r="H842" i="1"/>
  <c r="H852" i="1"/>
  <c r="H862" i="1"/>
  <c r="H867" i="1"/>
  <c r="H882" i="1"/>
  <c r="H902" i="1"/>
  <c r="H912" i="1"/>
  <c r="H917" i="1"/>
  <c r="H932" i="1"/>
  <c r="H942" i="1"/>
  <c r="H952" i="1"/>
  <c r="H962" i="1"/>
  <c r="H967" i="1"/>
  <c r="H987" i="1"/>
  <c r="H992" i="1"/>
  <c r="H1002" i="1"/>
  <c r="H1014" i="1"/>
  <c r="H1020" i="1"/>
  <c r="H1025" i="1"/>
  <c r="H1030" i="1"/>
  <c r="H1035" i="1"/>
  <c r="H1060" i="1"/>
  <c r="H1071" i="1"/>
  <c r="G1094" i="1"/>
  <c r="G1109" i="1"/>
  <c r="G1130" i="1"/>
  <c r="G1214" i="1"/>
  <c r="H1308" i="1"/>
  <c r="G1328" i="1"/>
  <c r="H1353" i="1"/>
  <c r="H1373" i="1"/>
  <c r="H1482" i="1"/>
  <c r="H1488" i="1"/>
  <c r="H1493" i="1"/>
  <c r="H1530" i="1"/>
  <c r="H1535" i="1"/>
  <c r="G1553" i="1"/>
  <c r="E30" i="9"/>
  <c r="B30" i="9" s="1"/>
  <c r="E56" i="9"/>
  <c r="E59" i="9"/>
  <c r="B59" i="9" s="1"/>
  <c r="E72" i="9"/>
  <c r="B72" i="9" s="1"/>
  <c r="E91" i="9"/>
  <c r="B91" i="9" s="1"/>
  <c r="E101" i="9"/>
  <c r="B101" i="9" s="1"/>
  <c r="E127" i="9"/>
  <c r="B127" i="9" s="1"/>
  <c r="E140" i="9"/>
  <c r="B140" i="9" s="1"/>
  <c r="E150" i="9"/>
  <c r="B150" i="9" s="1"/>
  <c r="F230" i="9"/>
  <c r="B230" i="9" s="1"/>
  <c r="F240" i="9"/>
  <c r="F250" i="9"/>
  <c r="F260" i="9"/>
  <c r="F290" i="9"/>
  <c r="E294" i="9"/>
  <c r="B294" i="9" s="1"/>
  <c r="E312" i="9"/>
  <c r="B312" i="9" s="1"/>
  <c r="E324" i="9"/>
  <c r="B324" i="9" s="1"/>
  <c r="H1146" i="1"/>
  <c r="G1151" i="1"/>
  <c r="G1166" i="1"/>
  <c r="H1176" i="1"/>
  <c r="G1199" i="1"/>
  <c r="G1235" i="1"/>
  <c r="H1262" i="1"/>
  <c r="H1273" i="1"/>
  <c r="G1415" i="1"/>
  <c r="H1437" i="1"/>
  <c r="H1452" i="1"/>
  <c r="H1472" i="1"/>
  <c r="H1499" i="1"/>
  <c r="H1509" i="1"/>
  <c r="H1515" i="1"/>
  <c r="H1520" i="1"/>
  <c r="H1574" i="1"/>
  <c r="E335" i="9"/>
  <c r="B335" i="9" s="1"/>
  <c r="D6" i="8"/>
  <c r="C1583" i="1" s="1"/>
  <c r="H1583" i="1" s="1"/>
  <c r="E37" i="9"/>
  <c r="E50" i="9"/>
  <c r="B50" i="9" s="1"/>
  <c r="E105" i="9"/>
  <c r="B105" i="9" s="1"/>
  <c r="E115" i="9"/>
  <c r="B115" i="9" s="1"/>
  <c r="E144" i="9"/>
  <c r="B144" i="9" s="1"/>
  <c r="E161" i="9"/>
  <c r="B161" i="9" s="1"/>
  <c r="F254" i="9"/>
  <c r="B254" i="9" s="1"/>
  <c r="F274" i="9"/>
  <c r="F284" i="9"/>
  <c r="E328" i="9"/>
  <c r="G1142" i="1"/>
  <c r="G1157" i="1"/>
  <c r="H1167" i="1"/>
  <c r="G1172" i="1"/>
  <c r="D140" i="4"/>
  <c r="F291" i="9"/>
  <c r="B291" i="9" s="1"/>
  <c r="H1221" i="1"/>
  <c r="H1305" i="1"/>
  <c r="H1355" i="1"/>
  <c r="H1365" i="1"/>
  <c r="G1385" i="1"/>
  <c r="G1427" i="1"/>
  <c r="H1484" i="1"/>
  <c r="H1511" i="1"/>
  <c r="H1527" i="1"/>
  <c r="H1532" i="1"/>
  <c r="H1545" i="1"/>
  <c r="E230" i="4"/>
  <c r="D226" i="1" s="1"/>
  <c r="E584" i="4"/>
  <c r="D578" i="1" s="1"/>
  <c r="D25" i="8"/>
  <c r="C1602" i="1" s="1"/>
  <c r="G1602" i="1" s="1"/>
  <c r="E28" i="9"/>
  <c r="B28" i="9" s="1"/>
  <c r="E41" i="9"/>
  <c r="B41" i="9" s="1"/>
  <c r="E54" i="9"/>
  <c r="B54" i="9" s="1"/>
  <c r="E67" i="9"/>
  <c r="B67" i="9" s="1"/>
  <c r="E70" i="9"/>
  <c r="E89" i="9"/>
  <c r="B89" i="9" s="1"/>
  <c r="E138" i="9"/>
  <c r="B138" i="9" s="1"/>
  <c r="E148" i="9"/>
  <c r="E165" i="9"/>
  <c r="E168" i="9"/>
  <c r="F238" i="9"/>
  <c r="B238" i="9" s="1"/>
  <c r="F248" i="9"/>
  <c r="F268" i="9"/>
  <c r="B268" i="9" s="1"/>
  <c r="F278" i="9"/>
  <c r="E304" i="9"/>
  <c r="B304" i="9" s="1"/>
  <c r="E322" i="9"/>
  <c r="B322" i="9" s="1"/>
  <c r="E332" i="9"/>
  <c r="B332" i="9" s="1"/>
  <c r="H1143" i="1"/>
  <c r="G1163" i="1"/>
  <c r="G1178" i="1"/>
  <c r="G1232" i="1"/>
  <c r="G1247" i="1"/>
  <c r="G1295" i="1"/>
  <c r="G1412" i="1"/>
  <c r="H1422" i="1"/>
  <c r="H1449" i="1"/>
  <c r="H1459" i="1"/>
  <c r="H1469" i="1"/>
  <c r="H1496" i="1"/>
  <c r="H1501" i="1"/>
  <c r="H1506" i="1"/>
  <c r="H1517" i="1"/>
  <c r="G1522" i="1"/>
  <c r="J1576" i="1"/>
  <c r="E25" i="9"/>
  <c r="B25" i="9" s="1"/>
  <c r="E38" i="9"/>
  <c r="B38" i="9" s="1"/>
  <c r="E64" i="9"/>
  <c r="B64" i="9" s="1"/>
  <c r="E80" i="9"/>
  <c r="B80" i="9" s="1"/>
  <c r="E96" i="9"/>
  <c r="B96" i="9" s="1"/>
  <c r="E106" i="9"/>
  <c r="E116" i="9"/>
  <c r="B116" i="9" s="1"/>
  <c r="E132" i="9"/>
  <c r="B132" i="9" s="1"/>
  <c r="E162" i="9"/>
  <c r="B162" i="9" s="1"/>
  <c r="F235" i="9"/>
  <c r="F245" i="9"/>
  <c r="F255" i="9"/>
  <c r="B255" i="9" s="1"/>
  <c r="F265" i="9"/>
  <c r="F275" i="9"/>
  <c r="F285" i="9"/>
  <c r="E319" i="9"/>
  <c r="B319" i="9" s="1"/>
  <c r="E329" i="9"/>
  <c r="B329" i="9" s="1"/>
  <c r="E178" i="5"/>
  <c r="D1182" i="1" s="1"/>
  <c r="E326" i="9"/>
  <c r="B326" i="9" s="1"/>
  <c r="G1064" i="1"/>
  <c r="H1149" i="1"/>
  <c r="G1154" i="1"/>
  <c r="H1179" i="1"/>
  <c r="H1248" i="1"/>
  <c r="G1253" i="1"/>
  <c r="G1403" i="1"/>
  <c r="H1413" i="1"/>
  <c r="C1418" i="1"/>
  <c r="G1418" i="1" s="1"/>
  <c r="H1455" i="1"/>
  <c r="G1465" i="1"/>
  <c r="H1502" i="1"/>
  <c r="H1507" i="1"/>
  <c r="H1518" i="1"/>
  <c r="J1557" i="1"/>
  <c r="H1562" i="1"/>
  <c r="D153" i="4"/>
  <c r="C149" i="1" s="1"/>
  <c r="G185" i="9"/>
  <c r="E185" i="9" s="1"/>
  <c r="B185" i="9" s="1"/>
  <c r="E333" i="9"/>
  <c r="B333" i="9" s="1"/>
  <c r="H766" i="1"/>
  <c r="H771" i="1"/>
  <c r="H776" i="1"/>
  <c r="H786" i="1"/>
  <c r="H791" i="1"/>
  <c r="H796" i="1"/>
  <c r="H816" i="1"/>
  <c r="H821" i="1"/>
  <c r="H836" i="1"/>
  <c r="H841" i="1"/>
  <c r="H846" i="1"/>
  <c r="G861" i="1"/>
  <c r="H866" i="1"/>
  <c r="H871" i="1"/>
  <c r="H876" i="1"/>
  <c r="H881" i="1"/>
  <c r="H886" i="1"/>
  <c r="H896" i="1"/>
  <c r="H906" i="1"/>
  <c r="H911" i="1"/>
  <c r="H916" i="1"/>
  <c r="H921" i="1"/>
  <c r="H936" i="1"/>
  <c r="H956" i="1"/>
  <c r="H966" i="1"/>
  <c r="H971" i="1"/>
  <c r="H986" i="1"/>
  <c r="H996" i="1"/>
  <c r="H1006" i="1"/>
  <c r="H1019" i="1"/>
  <c r="H1024" i="1"/>
  <c r="H1029" i="1"/>
  <c r="H1039" i="1"/>
  <c r="H1044" i="1"/>
  <c r="G1049" i="1"/>
  <c r="H1054" i="1"/>
  <c r="H1059" i="1"/>
  <c r="G1070" i="1"/>
  <c r="H1077" i="1"/>
  <c r="G1082" i="1"/>
  <c r="H1092" i="1"/>
  <c r="H1098" i="1"/>
  <c r="G1103" i="1"/>
  <c r="H1113" i="1"/>
  <c r="G1118" i="1"/>
  <c r="G1139" i="1"/>
  <c r="H1322" i="1"/>
  <c r="H1337" i="1"/>
  <c r="H1362" i="1"/>
  <c r="G1367" i="1"/>
  <c r="H1492" i="1"/>
  <c r="G1534" i="1"/>
  <c r="E536" i="4"/>
  <c r="D530" i="1" s="1"/>
  <c r="D6" i="7"/>
  <c r="E26" i="9"/>
  <c r="B26" i="9" s="1"/>
  <c r="E52" i="9"/>
  <c r="B52" i="9" s="1"/>
  <c r="E65" i="9"/>
  <c r="E340" i="9"/>
  <c r="B340" i="9" s="1"/>
  <c r="H1170" i="1"/>
  <c r="C1409" i="1"/>
  <c r="G1409" i="1" s="1"/>
  <c r="D89" i="6"/>
  <c r="F89" i="6" s="1"/>
  <c r="E38" i="7"/>
  <c r="E33" i="9"/>
  <c r="B33" i="9" s="1"/>
  <c r="E78" i="9"/>
  <c r="B78" i="9" s="1"/>
  <c r="E94" i="9"/>
  <c r="B94" i="9" s="1"/>
  <c r="E104" i="9"/>
  <c r="B104" i="9" s="1"/>
  <c r="E114" i="9"/>
  <c r="E130" i="9"/>
  <c r="B130" i="9" s="1"/>
  <c r="E153" i="9"/>
  <c r="B153" i="9" s="1"/>
  <c r="E160" i="9"/>
  <c r="E173" i="9"/>
  <c r="B173" i="9" s="1"/>
  <c r="F233" i="9"/>
  <c r="B233" i="9" s="1"/>
  <c r="F243" i="9"/>
  <c r="F253" i="9"/>
  <c r="B253" i="9" s="1"/>
  <c r="F263" i="9"/>
  <c r="B263" i="9" s="1"/>
  <c r="F273" i="9"/>
  <c r="F283" i="9"/>
  <c r="E317" i="9"/>
  <c r="B317"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H240" i="1"/>
  <c r="G240" i="1"/>
  <c r="H246" i="1"/>
  <c r="G246" i="1"/>
  <c r="H252" i="1"/>
  <c r="G252" i="1"/>
  <c r="H266" i="1"/>
  <c r="H270" i="1"/>
  <c r="G270" i="1"/>
  <c r="G274" i="1"/>
  <c r="G286" i="1"/>
  <c r="H288" i="1"/>
  <c r="G288" i="1"/>
  <c r="G294" i="1"/>
  <c r="G325" i="1"/>
  <c r="H329" i="1"/>
  <c r="H339" i="1"/>
  <c r="G339" i="1"/>
  <c r="H343" i="1"/>
  <c r="G343" i="1"/>
  <c r="G347" i="1"/>
  <c r="H352" i="1"/>
  <c r="G352" i="1"/>
  <c r="H361" i="1"/>
  <c r="G361" i="1"/>
  <c r="G371" i="1"/>
  <c r="G374" i="1"/>
  <c r="H374" i="1"/>
  <c r="H390" i="1"/>
  <c r="G390" i="1"/>
  <c r="H391" i="1"/>
  <c r="G391" i="1"/>
  <c r="H394" i="1"/>
  <c r="G394" i="1"/>
  <c r="H403" i="1"/>
  <c r="G403" i="1"/>
  <c r="H415" i="1"/>
  <c r="G415" i="1"/>
  <c r="H416" i="1"/>
  <c r="G416" i="1"/>
  <c r="G423" i="1"/>
  <c r="G426" i="1"/>
  <c r="H427" i="1"/>
  <c r="G427" i="1"/>
  <c r="H428" i="1"/>
  <c r="G428" i="1"/>
  <c r="H430" i="1"/>
  <c r="G430" i="1"/>
  <c r="H431" i="1"/>
  <c r="H433" i="1"/>
  <c r="G433" i="1"/>
  <c r="G438" i="1"/>
  <c r="H439" i="1"/>
  <c r="G439" i="1"/>
  <c r="H440" i="1"/>
  <c r="G440" i="1"/>
  <c r="H446" i="1"/>
  <c r="G450" i="1"/>
  <c r="H452" i="1"/>
  <c r="G452" i="1"/>
  <c r="G453" i="1"/>
  <c r="H454" i="1"/>
  <c r="G454" i="1"/>
  <c r="G456" i="1"/>
  <c r="G462" i="1"/>
  <c r="H463" i="1"/>
  <c r="G463" i="1"/>
  <c r="G474" i="1"/>
  <c r="H478" i="1"/>
  <c r="G478" i="1"/>
  <c r="G486"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J1552" i="1"/>
  <c r="H1554" i="1"/>
  <c r="G1554" i="1"/>
  <c r="J1554" i="1"/>
  <c r="G1556" i="1"/>
  <c r="H1556" i="1"/>
  <c r="G1557" i="1"/>
  <c r="G1558" i="1"/>
  <c r="H1559" i="1"/>
  <c r="I1559" i="1" s="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9" i="9"/>
  <c r="B32" i="9"/>
  <c r="B40" i="9"/>
  <c r="B42" i="9"/>
  <c r="B44" i="9"/>
  <c r="E49" i="9"/>
  <c r="B56" i="9"/>
  <c r="B57" i="9"/>
  <c r="B62" i="9"/>
  <c r="B65" i="9"/>
  <c r="B68" i="9"/>
  <c r="B70" i="9"/>
  <c r="E73" i="9"/>
  <c r="B73" i="9" s="1"/>
  <c r="B74" i="9"/>
  <c r="E75" i="9"/>
  <c r="B75" i="9" s="1"/>
  <c r="B90" i="9"/>
  <c r="B92" i="9"/>
  <c r="B93" i="9"/>
  <c r="B98" i="9"/>
  <c r="B100" i="9"/>
  <c r="B102" i="9"/>
  <c r="B106" i="9"/>
  <c r="B108" i="9"/>
  <c r="E111" i="9"/>
  <c r="B111" i="9" s="1"/>
  <c r="B112" i="9"/>
  <c r="B114" i="9"/>
  <c r="B117" i="9"/>
  <c r="B120" i="9"/>
  <c r="B125" i="9"/>
  <c r="B128" i="9"/>
  <c r="B136" i="9"/>
  <c r="B137" i="9"/>
  <c r="B142" i="9"/>
  <c r="B148" i="9"/>
  <c r="B149" i="9"/>
  <c r="B152" i="9"/>
  <c r="E155" i="9"/>
  <c r="B155" i="9" s="1"/>
  <c r="E157" i="9"/>
  <c r="B157" i="9" s="1"/>
  <c r="B160" i="9"/>
  <c r="B164" i="9"/>
  <c r="B165" i="9"/>
  <c r="B168" i="9"/>
  <c r="E169" i="9"/>
  <c r="B169" i="9" s="1"/>
  <c r="E170" i="9"/>
  <c r="B170" i="9" s="1"/>
  <c r="B172" i="9"/>
  <c r="B232" i="9"/>
  <c r="B240" i="9"/>
  <c r="B242" i="9"/>
  <c r="F244" i="9"/>
  <c r="B244" i="9" s="1"/>
  <c r="B251" i="9"/>
  <c r="F252" i="9"/>
  <c r="B252" i="9" s="1"/>
  <c r="B256" i="9"/>
  <c r="F258" i="9"/>
  <c r="B258" i="9" s="1"/>
  <c r="B262" i="9"/>
  <c r="B266" i="9"/>
  <c r="F270" i="9"/>
  <c r="B270" i="9" s="1"/>
  <c r="B274" i="9"/>
  <c r="B275" i="9"/>
  <c r="B278" i="9"/>
  <c r="B286" i="9"/>
  <c r="B287" i="9"/>
  <c r="B290" i="9"/>
  <c r="B311" i="9"/>
  <c r="E313" i="9"/>
  <c r="B313" i="9" s="1"/>
  <c r="B321" i="9"/>
  <c r="B323" i="9"/>
  <c r="B328" i="9"/>
  <c r="B33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5" i="1"/>
  <c r="G635" i="1"/>
  <c r="G636" i="1"/>
  <c r="G631" i="1"/>
  <c r="F292" i="9"/>
  <c r="B292" i="9" s="1"/>
  <c r="F629" i="4"/>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G1212" i="1"/>
  <c r="H1214" i="1"/>
  <c r="H1211" i="1"/>
  <c r="D203" i="5"/>
  <c r="H1199" i="1"/>
  <c r="H1185" i="1"/>
  <c r="G1185" i="1"/>
  <c r="G1188" i="1"/>
  <c r="H1184" i="1"/>
  <c r="H1178" i="1"/>
  <c r="G1179"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G1422" i="1"/>
  <c r="G1413"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88" i="1"/>
  <c r="G94" i="1"/>
  <c r="G103" i="1"/>
  <c r="G109" i="1"/>
  <c r="G118" i="1"/>
  <c r="H4"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62"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I1543" i="1" s="1"/>
  <c r="G1569" i="1"/>
  <c r="G1595" i="1"/>
  <c r="H1679" i="1"/>
  <c r="G1679" i="1"/>
  <c r="D273" i="4"/>
  <c r="F274" i="4"/>
  <c r="E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37" i="9"/>
  <c r="D125" i="4"/>
  <c r="D571" i="4"/>
  <c r="B247" i="9"/>
  <c r="E35" i="6"/>
  <c r="E156" i="9"/>
  <c r="B156" i="9" s="1"/>
  <c r="D70" i="5"/>
  <c r="G315" i="9"/>
  <c r="G316" i="9"/>
  <c r="E316" i="9" s="1"/>
  <c r="B316" i="9" s="1"/>
  <c r="F298" i="9"/>
  <c r="H315" i="9"/>
  <c r="D202" i="4"/>
  <c r="D373" i="4"/>
  <c r="B248" i="9"/>
  <c r="B283" i="9"/>
  <c r="F537" i="4"/>
  <c r="F607" i="4"/>
  <c r="F150" i="5"/>
  <c r="E337" i="9"/>
  <c r="B337" i="9" s="1"/>
  <c r="F277" i="5"/>
  <c r="E5" i="6"/>
  <c r="B49" i="9"/>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648" i="4" l="1"/>
  <c r="G642" i="1"/>
  <c r="G434" i="1"/>
  <c r="H1155" i="1"/>
  <c r="G536" i="1"/>
  <c r="H79" i="1"/>
  <c r="G1256" i="1"/>
  <c r="H25" i="1"/>
  <c r="H317" i="1"/>
  <c r="G405" i="1"/>
  <c r="I1552" i="1"/>
  <c r="G1034" i="1"/>
  <c r="G116" i="1"/>
  <c r="G610" i="1"/>
  <c r="G1514" i="1"/>
  <c r="I30" i="3"/>
  <c r="D1510" i="1"/>
  <c r="H1418" i="1"/>
  <c r="H1406" i="1"/>
  <c r="H339" i="9"/>
  <c r="D1223" i="1"/>
  <c r="G1208" i="1"/>
  <c r="H1152" i="1"/>
  <c r="F147" i="5"/>
  <c r="H1061" i="1"/>
  <c r="F12" i="5"/>
  <c r="D44" i="8"/>
  <c r="C1621" i="1" s="1"/>
  <c r="G1585" i="1"/>
  <c r="G649" i="1"/>
  <c r="G407" i="1"/>
  <c r="G161" i="1"/>
  <c r="H149" i="1"/>
  <c r="H24" i="9"/>
  <c r="G149" i="1"/>
  <c r="F153" i="4"/>
  <c r="G24" i="9"/>
  <c r="H131" i="1"/>
  <c r="H40" i="1"/>
  <c r="G40" i="1"/>
  <c r="C1485" i="1"/>
  <c r="G1485" i="1" s="1"/>
  <c r="G1478" i="1"/>
  <c r="H1435" i="1"/>
  <c r="H1424" i="1"/>
  <c r="H1409" i="1"/>
  <c r="G388" i="1"/>
  <c r="G331" i="1"/>
  <c r="E308" i="4"/>
  <c r="D303" i="1" s="1"/>
  <c r="F262" i="4"/>
  <c r="E152" i="4"/>
  <c r="D148" i="1" s="1"/>
  <c r="H130" i="1"/>
  <c r="F7" i="4"/>
  <c r="H13" i="1"/>
  <c r="I1554" i="1"/>
  <c r="H3" i="1"/>
  <c r="I1566" i="1"/>
  <c r="I1567" i="1"/>
  <c r="I1544" i="1"/>
  <c r="E177" i="5"/>
  <c r="H336" i="9"/>
  <c r="I35" i="3"/>
  <c r="D1571" i="1"/>
  <c r="I1578" i="1"/>
  <c r="I1564" i="1"/>
  <c r="H338" i="9"/>
  <c r="D1207" i="1"/>
  <c r="G1018" i="1"/>
  <c r="I1553" i="1"/>
  <c r="I1570" i="1"/>
  <c r="F140" i="4"/>
  <c r="C136" i="1"/>
  <c r="F228" i="9"/>
  <c r="B228" i="9" s="1"/>
  <c r="B207" i="9"/>
  <c r="I1565" i="1"/>
  <c r="D1093" i="1"/>
  <c r="E69" i="5"/>
  <c r="E6" i="5"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22" i="3"/>
  <c r="D1012" i="1"/>
  <c r="I1568" i="1"/>
  <c r="E338" i="9" l="1"/>
  <c r="B338" i="9" s="1"/>
  <c r="E24" i="9"/>
  <c r="B24" i="9" s="1"/>
  <c r="E339" i="9"/>
  <c r="B339" i="9" s="1"/>
  <c r="I39" i="3"/>
  <c r="E336" i="9"/>
  <c r="B336" i="9" s="1"/>
  <c r="E176" i="5"/>
  <c r="D1180" i="1" s="1"/>
  <c r="H19" i="9"/>
  <c r="E19" i="9" s="1"/>
  <c r="B19" i="9" s="1"/>
  <c r="I24" i="3"/>
  <c r="D1181" i="1"/>
  <c r="D1074" i="1"/>
  <c r="I23" i="3"/>
  <c r="G516" i="1"/>
  <c r="E417" i="4"/>
  <c r="D412" i="1" s="1"/>
  <c r="H1485" i="1"/>
  <c r="C303" i="1"/>
  <c r="H303" i="1" s="1"/>
  <c r="H226" i="1"/>
  <c r="E299" i="4"/>
  <c r="D295" i="1" s="1"/>
  <c r="I18" i="3"/>
  <c r="G1017" i="1"/>
  <c r="H1571" i="1"/>
  <c r="G1571" i="1"/>
  <c r="G136" i="1"/>
  <c r="H136" i="1"/>
  <c r="G348" i="9"/>
  <c r="E348" i="9" s="1"/>
  <c r="B348" i="9"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E300" i="4"/>
  <c r="D296" i="1" s="1"/>
  <c r="E423" i="4"/>
  <c r="E644" i="4" s="1"/>
  <c r="E301" i="4"/>
  <c r="D297" i="1" s="1"/>
  <c r="E347" i="9"/>
  <c r="H9" i="3"/>
  <c r="K3" i="9" s="1"/>
  <c r="F417" i="4"/>
  <c r="C412" i="1"/>
  <c r="E342" i="9"/>
  <c r="B343" i="9"/>
  <c r="E425" i="4"/>
  <c r="D420" i="1" s="1"/>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H20" i="9" l="1"/>
  <c r="D418" i="1"/>
  <c r="I9" i="3"/>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F301" i="4"/>
  <c r="C297" i="1"/>
  <c r="H634" i="1"/>
  <c r="G634" i="1"/>
  <c r="E20" i="9" l="1"/>
  <c r="B20" i="9" s="1"/>
  <c r="H418" i="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<sst xmlns="http://schemas.openxmlformats.org/spreadsheetml/2006/main" count="4718" uniqueCount="3656">
  <si>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</si>
  <si>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</si>
  <si>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</si>
  <si>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</si>
  <si>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</si>
  <si>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</si>
  <si>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</si>
  <si>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</si>
  <si>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</si>
  <si>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</si>
  <si>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</si>
  <si>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</si>
  <si>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</si>
  <si>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</si>
  <si>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</si>
  <si>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</si>
  <si>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</si>
  <si>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</si>
  <si>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</si>
  <si>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</si>
  <si>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</si>
  <si>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</si>
  <si>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</si>
  <si>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</si>
  <si>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</si>
  <si>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</si>
  <si>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</si>
  <si>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</si>
  <si>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</si>
  <si>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</si>
  <si>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</si>
  <si>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</si>
  <si>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</si>
  <si>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</si>
  <si>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</si>
  <si>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</si>
  <si>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</si>
  <si>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</si>
  <si>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</si>
  <si>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</si>
  <si>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</si>
  <si>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</si>
  <si>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</si>
  <si>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</si>
  <si>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</si>
  <si>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</si>
  <si>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</si>
  <si>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</si>
  <si>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</si>
  <si>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</si>
  <si>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</si>
  <si>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</si>
  <si>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</si>
  <si>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</si>
  <si>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</si>
  <si>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</si>
  <si>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</si>
  <si>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</si>
  <si>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</si>
  <si>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</si>
  <si>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</si>
  <si>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</si>
  <si>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</si>
  <si>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</si>
  <si>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</si>
  <si>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</si>
  <si>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</si>
  <si>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</si>
  <si>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</si>
  <si>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</si>
  <si>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</si>
  <si>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</si>
  <si>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</si>
  <si>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</si>
  <si>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</si>
  <si>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</si>
  <si>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</si>
  <si>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</si>
  <si>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</si>
  <si>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</si>
  <si>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</si>
  <si>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</si>
  <si>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</si>
  <si>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</si>
  <si>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</si>
  <si>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</si>
  <si>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</si>
  <si>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</si>
  <si>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</si>
  <si>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</si>
  <si>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</si>
  <si>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</si>
  <si>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</si>
  <si>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</si>
  <si>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</si>
  <si>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</si>
  <si>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</si>
  <si>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</si>
  <si>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</si>
  <si>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</si>
  <si>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</si>
  <si>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</si>
  <si>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</si>
  <si>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</si>
  <si>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</si>
  <si>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</si>
  <si>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</si>
  <si>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</si>
  <si>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</si>
  <si>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</si>
  <si>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</si>
  <si>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</si>
  <si>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</si>
  <si>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</si>
  <si>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</si>
  <si>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</si>
  <si>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</si>
  <si>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</si>
  <si>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</si>
  <si>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</si>
  <si>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</si>
  <si>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</si>
  <si>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</si>
  <si>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</si>
  <si>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</si>
  <si>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</si>
  <si>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</si>
  <si>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</si>
  <si>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</si>
  <si>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</si>
  <si>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</si>
  <si>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</si>
  <si>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</si>
  <si>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</si>
  <si>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</si>
  <si>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</si>
  <si>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</si>
  <si>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</si>
  <si>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</si>
  <si>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</si>
  <si>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</si>
  <si>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</si>
  <si>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</si>
  <si>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</si>
  <si>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</si>
  <si>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</si>
  <si>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</si>
  <si>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</si>
  <si>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</si>
  <si>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</si>
  <si>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</si>
  <si>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</si>
  <si>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</si>
  <si>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</si>
  <si>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</si>
  <si>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</si>
  <si>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</si>
  <si>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</si>
  <si>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</si>
  <si>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</si>
  <si>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</si>
  <si>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</si>
  <si>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</si>
  <si>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</si>
  <si>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</si>
  <si>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</si>
  <si>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</si>
  <si>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</si>
  <si>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</si>
  <si>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</si>
  <si>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</si>
  <si>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</si>
  <si>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</si>
  <si>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</si>
  <si>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</si>
  <si>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</si>
  <si>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</si>
  <si>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</si>
  <si>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</si>
  <si>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</si>
  <si>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</si>
  <si>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</si>
  <si>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</si>
  <si>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</si>
  <si>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</si>
  <si>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</si>
  <si>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</si>
  <si>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</si>
  <si>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</si>
  <si>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</si>
  <si>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</si>
  <si>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</si>
  <si>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</si>
  <si>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</si>
  <si>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</si>
  <si>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</si>
  <si>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</si>
  <si>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</si>
  <si>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</si>
  <si>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</si>
  <si>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</si>
  <si>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</si>
  <si>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</si>
  <si>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</si>
  <si>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</si>
  <si>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</si>
  <si>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</si>
  <si>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</si>
  <si>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</si>
  <si>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</si>
  <si>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</si>
  <si>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</si>
  <si>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</si>
  <si>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</si>
  <si>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</si>
  <si>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</si>
  <si>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</si>
  <si>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</si>
  <si>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</si>
  <si>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</si>
  <si>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</si>
  <si>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</si>
  <si>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</si>
  <si>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</si>
  <si>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</si>
  <si>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</si>
  <si>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</si>
  <si>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</si>
  <si>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</si>
  <si>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</si>
  <si>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</si>
  <si>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</si>
  <si>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</si>
  <si>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</si>
  <si>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</si>
  <si>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</si>
  <si>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</si>
  <si>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</si>
  <si>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</si>
  <si>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</si>
  <si>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</si>
  <si>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</si>
  <si>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</si>
  <si>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</si>
  <si>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</si>
  <si>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</si>
  <si>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</si>
  <si>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</si>
  <si>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</si>
  <si>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</si>
  <si>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</si>
  <si>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</si>
  <si>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</si>
  <si>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</si>
  <si>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</si>
  <si>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</si>
  <si>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</si>
  <si>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</si>
  <si>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</si>
  <si>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</si>
  <si>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</si>
  <si>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</si>
  <si>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</si>
  <si>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</si>
  <si>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</si>
  <si>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</si>
  <si>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</si>
  <si>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</si>
  <si>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</si>
  <si>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</si>
  <si>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</si>
  <si>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</si>
  <si>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</si>
  <si>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</si>
  <si>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</si>
  <si>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</si>
  <si>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</si>
  <si>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</si>
  <si>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</si>
  <si>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</si>
  <si>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</si>
  <si>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</si>
  <si>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</si>
  <si>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</si>
  <si>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</si>
  <si>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</si>
  <si>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</si>
  <si>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</si>
  <si>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</si>
  <si>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</si>
  <si>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</si>
  <si>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</si>
  <si>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</si>
  <si>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</si>
  <si>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</si>
  <si>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</si>
  <si>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</si>
  <si>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</si>
  <si>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</si>
  <si>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</si>
  <si>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</si>
  <si>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</si>
  <si>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</si>
  <si>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</si>
  <si>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</si>
  <si>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</si>
  <si>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</si>
  <si>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</si>
  <si>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</si>
  <si>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</si>
  <si>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</si>
  <si>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</si>
  <si>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</si>
  <si>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</si>
  <si>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</si>
  <si>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</si>
  <si>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</si>
  <si>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</si>
  <si>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</si>
  <si>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</si>
  <si>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</si>
  <si>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</si>
  <si>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</si>
  <si>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</si>
  <si>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</si>
  <si>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</si>
  <si>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</si>
  <si>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</si>
  <si>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</si>
  <si>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</si>
  <si>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</si>
  <si>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</si>
  <si>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</si>
  <si>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</si>
  <si>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</si>
  <si>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</si>
  <si>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</si>
  <si>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</si>
  <si>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</si>
  <si>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</si>
  <si>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</si>
  <si>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</si>
  <si>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</si>
  <si>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</si>
  <si>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</si>
  <si>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</si>
  <si>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</si>
  <si>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</si>
  <si>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</si>
  <si>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</si>
  <si>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</si>
  <si>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</si>
  <si>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</si>
  <si>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</si>
  <si>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</si>
  <si>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</si>
  <si>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</si>
  <si>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</si>
  <si>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</si>
  <si>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</si>
  <si>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</si>
  <si>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</si>
  <si>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</si>
  <si>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</si>
  <si>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</si>
  <si>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</si>
  <si>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</si>
  <si>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</si>
  <si>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</si>
  <si>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</si>
  <si>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</si>
  <si>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</si>
  <si>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</si>
  <si>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</si>
  <si>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</si>
  <si>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</si>
  <si>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</si>
  <si>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</si>
  <si>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</si>
  <si>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</si>
  <si>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</si>
  <si>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</si>
  <si>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</si>
  <si>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</si>
  <si>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</si>
  <si>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</si>
  <si>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</si>
  <si>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</si>
  <si>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</si>
  <si>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</si>
  <si>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</si>
  <si>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</si>
  <si>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</si>
  <si>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</si>
  <si>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</si>
  <si>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</si>
  <si>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</si>
  <si>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</si>
  <si>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</si>
  <si>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</si>
  <si>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</si>
  <si>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</si>
  <si>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</si>
  <si>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</si>
  <si>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</si>
  <si>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</si>
  <si>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</si>
  <si>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</si>
  <si>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</si>
  <si>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</si>
  <si>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</si>
  <si>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</si>
  <si>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</si>
  <si>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</si>
  <si>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</si>
  <si>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</si>
  <si>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</si>
  <si>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</si>
  <si>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</si>
  <si>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</si>
  <si>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</si>
  <si>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</si>
  <si>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</si>
  <si>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</si>
  <si>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</si>
  <si>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</si>
  <si>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</si>
  <si>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</si>
  <si>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</si>
  <si>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</si>
  <si>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</si>
  <si>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</si>
  <si>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</si>
  <si>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</si>
  <si>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</si>
  <si>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</si>
  <si>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</si>
  <si>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</si>
  <si>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</si>
  <si>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</si>
  <si>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</si>
  <si>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</si>
  <si>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</si>
  <si>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</si>
  <si>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</si>
  <si>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</si>
  <si>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</si>
  <si>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</si>
  <si>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</si>
  <si>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</si>
  <si>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</si>
  <si>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</si>
  <si>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</si>
  <si>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</si>
  <si>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</si>
  <si>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</si>
  <si>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</si>
  <si>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</si>
  <si>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</si>
  <si>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</si>
  <si>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</si>
  <si>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</si>
  <si>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</si>
  <si>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</si>
  <si>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</si>
  <si>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</si>
  <si>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</si>
  <si>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</si>
  <si>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</si>
  <si>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</si>
  <si>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</si>
  <si>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</si>
  <si>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</si>
  <si>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</si>
  <si>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</si>
  <si>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</si>
  <si>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</si>
  <si>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</si>
  <si>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</si>
  <si>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</si>
  <si>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</si>
  <si>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</si>
  <si>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</si>
  <si>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</si>
  <si>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</si>
  <si>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</si>
  <si>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</si>
  <si>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</si>
  <si>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</si>
  <si>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</si>
  <si>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</si>
  <si>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</si>
  <si>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</si>
  <si>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</si>
  <si>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</si>
  <si>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</si>
  <si>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</si>
  <si>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</si>
  <si>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</si>
  <si>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</si>
  <si>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</si>
  <si>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</si>
  <si>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</si>
  <si>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</si>
  <si>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</si>
  <si>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</si>
  <si>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</si>
  <si>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</si>
  <si>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</si>
  <si>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</si>
  <si>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</si>
  <si>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</si>
  <si>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</si>
  <si>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</si>
  <si>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</si>
  <si>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</si>
  <si>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</si>
  <si>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</si>
  <si>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</si>
  <si>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</si>
  <si>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</si>
  <si>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</si>
  <si>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</si>
  <si>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</si>
  <si>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</si>
  <si>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</si>
  <si>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</si>
  <si>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</si>
  <si>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</si>
  <si>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</si>
  <si>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</si>
  <si>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</si>
  <si>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</si>
  <si>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</si>
  <si>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</si>
  <si>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</si>
  <si>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</si>
  <si>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</si>
  <si>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</si>
  <si>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</si>
  <si>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</si>
  <si>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</si>
  <si>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</si>
  <si>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</si>
  <si>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</si>
  <si>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</si>
  <si>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</si>
  <si>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</si>
  <si>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</si>
  <si>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</si>
  <si>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</si>
  <si>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</si>
  <si>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</si>
  <si>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</si>
  <si>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</si>
  <si>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</si>
  <si>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</si>
  <si>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</si>
  <si>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</si>
  <si>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</si>
  <si>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</si>
  <si>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</si>
  <si>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</si>
  <si>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</si>
  <si>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</si>
  <si>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</si>
  <si>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</si>
  <si>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</si>
  <si>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</si>
  <si>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</si>
  <si>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</si>
  <si>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</si>
  <si>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</si>
  <si>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</si>
  <si>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</si>
  <si>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</si>
  <si>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</si>
  <si>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</si>
  <si>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</si>
  <si>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</si>
  <si>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</si>
  <si>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</si>
  <si>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</si>
  <si>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</si>
  <si>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</si>
  <si>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</si>
  <si>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</si>
  <si>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</si>
  <si>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</si>
  <si>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</si>
  <si>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</si>
  <si>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</si>
  <si>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</si>
  <si>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</si>
  <si>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</si>
  <si>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</si>
  <si>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</si>
  <si>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</si>
  <si>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</si>
  <si>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</si>
  <si>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</si>
  <si>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</si>
  <si>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</si>
  <si>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</si>
  <si>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</si>
  <si>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</si>
  <si>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</si>
  <si>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</si>
  <si>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</si>
  <si>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</si>
  <si>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</si>
  <si>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</si>
  <si>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</si>
  <si>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</si>
  <si>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</si>
  <si>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</si>
  <si>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</si>
  <si>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</si>
  <si>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</si>
  <si>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</si>
  <si>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</si>
  <si>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</si>
  <si>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</si>
  <si>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</si>
  <si>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</si>
  <si>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</si>
  <si>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</si>
  <si>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</si>
  <si>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</si>
  <si>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</si>
  <si>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</si>
  <si>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</si>
  <si>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</si>
  <si>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</si>
  <si>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</si>
  <si>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</si>
  <si>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</si>
  <si>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</si>
  <si>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</si>
  <si>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</si>
  <si>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</si>
  <si>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</si>
  <si>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</si>
  <si>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</si>
  <si>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</si>
  <si>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</si>
  <si>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</si>
  <si>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</si>
  <si>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</si>
  <si>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</si>
  <si>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</si>
  <si>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</si>
  <si>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</si>
  <si>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</si>
  <si>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</si>
  <si>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</si>
  <si>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</si>
  <si>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</si>
  <si>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</si>
  <si>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</si>
  <si>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</si>
  <si>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</si>
  <si>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</si>
  <si>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</si>
  <si>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</si>
  <si>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</si>
  <si>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</si>
  <si>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</si>
  <si>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</si>
  <si>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</si>
  <si>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</si>
  <si>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</si>
  <si>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</si>
  <si>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</si>
  <si>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</si>
  <si>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</si>
  <si>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</si>
  <si>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</si>
  <si>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</si>
  <si>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</si>
  <si>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</si>
  <si>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</si>
  <si>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</si>
  <si>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</si>
  <si>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</si>
  <si>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</si>
  <si>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</si>
  <si>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</si>
  <si>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</si>
  <si>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</si>
  <si>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</si>
  <si>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</si>
  <si>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</si>
  <si>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</si>
  <si>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</si>
  <si>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</si>
  <si>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</si>
  <si>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</si>
  <si>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</si>
  <si>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</si>
  <si>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</si>
  <si>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</si>
  <si>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</si>
  <si>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</si>
  <si>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</si>
  <si>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</si>
  <si>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</si>
  <si>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</si>
  <si>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</si>
  <si>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</si>
  <si>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</si>
  <si>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</si>
  <si>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</si>
  <si>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</si>
  <si>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</si>
  <si>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</si>
  <si>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</si>
  <si>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</si>
  <si>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</si>
  <si>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</si>
  <si>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</si>
  <si>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</si>
  <si>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</si>
  <si>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</si>
  <si>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</si>
  <si>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</si>
  <si>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</si>
  <si>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</si>
  <si>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</si>
  <si>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</si>
  <si>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</si>
  <si>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</si>
  <si>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</si>
  <si>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</si>
  <si>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</si>
  <si>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</si>
  <si>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</si>
  <si>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</si>
  <si>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</si>
  <si>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</si>
  <si>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</si>
  <si>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</si>
  <si>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</si>
  <si>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</si>
  <si>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</si>
  <si>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</si>
  <si>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</si>
  <si>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</si>
  <si>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</si>
  <si>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</si>
  <si>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</si>
  <si>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</si>
  <si>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</si>
  <si>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</si>
  <si>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</si>
  <si>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</si>
  <si>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</si>
  <si>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</si>
  <si>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</si>
  <si>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</si>
  <si>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</si>
  <si>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</si>
  <si>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</si>
  <si>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</si>
  <si>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</si>
  <si>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</si>
  <si>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</si>
  <si>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</si>
  <si>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</si>
  <si>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</si>
  <si>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</si>
  <si>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</si>
  <si>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</si>
  <si>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</si>
  <si>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</si>
  <si>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</si>
  <si>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</si>
  <si>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</si>
  <si>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</si>
  <si>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</si>
  <si>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</si>
  <si>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</si>
  <si>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</si>
  <si>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</si>
  <si>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</si>
  <si>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</si>
  <si>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</si>
  <si>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</si>
  <si>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</si>
  <si>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</si>
  <si>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</si>
  <si>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</si>
  <si>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</si>
  <si>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</si>
  <si>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</si>
  <si>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</si>
  <si>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</si>
  <si>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</si>
  <si>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</si>
  <si>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</si>
  <si>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</si>
  <si>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</si>
  <si>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</si>
  <si>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</si>
  <si>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</si>
  <si>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</si>
  <si>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</si>
  <si>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</si>
  <si>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</si>
  <si>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</si>
  <si>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</si>
  <si>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</si>
  <si>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</si>
  <si>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</si>
  <si>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</si>
  <si>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</si>
  <si>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</si>
  <si>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</si>
  <si>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</si>
  <si>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</si>
  <si>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</si>
  <si>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</si>
  <si>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</si>
  <si>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</si>
  <si>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</si>
  <si>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</si>
  <si>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</si>
  <si>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</si>
  <si>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</si>
  <si>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</si>
  <si>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</si>
  <si>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</si>
  <si>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</si>
  <si>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</si>
  <si>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</si>
  <si>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</si>
  <si>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</si>
  <si>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</si>
  <si>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</si>
  <si>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</si>
  <si>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</si>
  <si>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</si>
  <si>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</si>
  <si>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</si>
  <si>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</si>
  <si>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</si>
  <si>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</si>
  <si>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</si>
  <si>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</si>
  <si>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</si>
  <si>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</si>
  <si>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</si>
  <si>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</si>
  <si>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</si>
  <si>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</si>
  <si>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</si>
  <si>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</si>
  <si>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</si>
  <si>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</si>
  <si>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</si>
  <si>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</si>
  <si>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</si>
  <si>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</si>
  <si>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</si>
  <si>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</si>
  <si>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</si>
  <si>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</si>
  <si>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</si>
  <si>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</si>
  <si>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</si>
  <si>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</si>
  <si>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</si>
  <si>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</si>
  <si>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</si>
  <si>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</si>
  <si>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</si>
  <si>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</si>
  <si>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</si>
  <si>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</si>
  <si>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</si>
  <si>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</si>
  <si>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</si>
  <si>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</si>
  <si>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</si>
  <si>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</si>
  <si>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</si>
  <si>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</si>
  <si>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</si>
  <si>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</si>
  <si>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</si>
  <si>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</si>
  <si>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</si>
  <si>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</si>
  <si>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</si>
  <si>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</si>
  <si>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</si>
  <si>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</si>
  <si>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</si>
  <si>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</si>
  <si>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</si>
  <si>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</si>
  <si>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</si>
  <si>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</si>
  <si>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</si>
  <si>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</si>
  <si>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</si>
  <si>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</si>
  <si>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</si>
  <si>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</si>
  <si>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</si>
  <si>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</si>
  <si>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</si>
  <si>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</si>
  <si>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</si>
  <si>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</si>
  <si>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</si>
  <si>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</si>
  <si>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</si>
  <si>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</si>
  <si>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</si>
  <si>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</si>
  <si>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</si>
  <si>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</si>
  <si>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</si>
  <si>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</si>
  <si>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</si>
  <si>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</si>
  <si>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</si>
  <si>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</si>
  <si>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</si>
  <si>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</si>
  <si>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</si>
  <si>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</si>
  <si>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</si>
  <si>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</si>
  <si>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</si>
  <si>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</si>
  <si>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</si>
  <si>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</si>
  <si>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</si>
  <si>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</si>
  <si>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</si>
  <si>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</si>
  <si>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</si>
  <si>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</si>
  <si>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</si>
  <si>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</si>
  <si>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</si>
  <si>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</si>
  <si>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</si>
  <si>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</si>
  <si>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</si>
  <si>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</si>
  <si>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</si>
  <si>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</si>
  <si>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</si>
  <si>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</si>
  <si>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</si>
  <si>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</si>
  <si>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</si>
  <si>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</si>
  <si>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</si>
  <si>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</si>
  <si>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</si>
  <si>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</si>
  <si>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</si>
  <si>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</si>
  <si>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</si>
  <si>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</si>
  <si>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</si>
  <si>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</si>
  <si>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</si>
  <si>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</si>
  <si>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</si>
  <si>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</si>
  <si>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</si>
  <si>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</si>
  <si>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</si>
  <si>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</si>
  <si>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</si>
  <si>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</si>
  <si>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</si>
  <si>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</si>
  <si>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</si>
  <si>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</si>
  <si>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</si>
  <si>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</si>
  <si>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</si>
  <si>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</si>
  <si>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</si>
  <si>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</si>
  <si>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</si>
  <si>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</si>
  <si>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</si>
  <si>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</si>
  <si>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</si>
  <si>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</si>
  <si>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</si>
  <si>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</si>
  <si>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</si>
  <si>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</si>
  <si>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</si>
  <si>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</si>
  <si>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</si>
  <si>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</si>
  <si>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</si>
  <si>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</si>
  <si>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</si>
  <si>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</si>
  <si>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</si>
  <si>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</si>
  <si>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</si>
  <si>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</si>
  <si>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</si>
  <si>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</si>
  <si>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</si>
  <si>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</si>
  <si>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</si>
  <si>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</si>
  <si>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</si>
  <si>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</si>
  <si>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</si>
  <si>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</si>
  <si>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</si>
  <si>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</si>
  <si>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</si>
  <si>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</si>
  <si>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</si>
  <si>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</si>
  <si>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</si>
  <si>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</si>
  <si>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</si>
  <si>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</si>
  <si>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</si>
  <si>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</si>
  <si>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</si>
  <si>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</si>
  <si>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</si>
  <si>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</si>
  <si>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</si>
  <si>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</si>
  <si>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</si>
  <si>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</si>
  <si>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</si>
  <si>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</si>
  <si>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</si>
  <si>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</si>
  <si>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</si>
  <si>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</si>
  <si>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</si>
  <si>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</si>
  <si>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</si>
  <si>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</si>
  <si>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</si>
  <si>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</si>
  <si>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</si>
  <si>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</si>
  <si>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</si>
  <si>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</si>
  <si>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</si>
  <si>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</si>
  <si>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</si>
  <si>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</si>
  <si>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</si>
  <si>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</si>
  <si>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</si>
  <si>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</si>
  <si>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</si>
  <si>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</si>
  <si>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</si>
  <si>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</si>
  <si>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</si>
  <si>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</si>
  <si>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</si>
  <si>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</si>
  <si>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</si>
  <si>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</si>
  <si>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</si>
  <si>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</si>
  <si>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</si>
  <si>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</si>
  <si>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</si>
  <si>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</si>
  <si>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</si>
  <si>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</si>
  <si>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</si>
  <si>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</si>
  <si>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</si>
  <si>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</si>
  <si>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</si>
  <si>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</si>
  <si>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</si>
  <si>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</si>
  <si>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</si>
  <si>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</si>
  <si>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</si>
  <si>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</si>
  <si>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</si>
  <si>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</si>
  <si>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</si>
  <si>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</si>
  <si>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</si>
  <si>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</si>
  <si>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</si>
  <si>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</si>
  <si>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</si>
  <si>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</si>
  <si>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</si>
  <si>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</si>
  <si>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</si>
  <si>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</si>
  <si>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</si>
  <si>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</si>
  <si>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</si>
  <si>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</si>
  <si>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</si>
  <si>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</si>
  <si>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</si>
  <si>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</si>
  <si>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</si>
  <si>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</si>
  <si>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</si>
  <si>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</si>
  <si>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</si>
  <si>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</si>
  <si>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</si>
  <si>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</si>
  <si>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</si>
  <si>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</si>
  <si>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</si>
  <si>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</si>
  <si>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</si>
  <si>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</si>
  <si>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</si>
  <si>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</si>
  <si>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</si>
  <si>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</si>
  <si>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</si>
  <si>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</si>
  <si>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</si>
  <si>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</si>
  <si>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</si>
  <si>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</si>
  <si>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</si>
  <si>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</si>
  <si>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</si>
  <si>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</si>
  <si>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</si>
  <si>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</si>
  <si>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</si>
  <si>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</si>
  <si>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</si>
  <si>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</si>
  <si>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</si>
  <si>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</si>
  <si>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</si>
  <si>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</si>
  <si>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</si>
  <si>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</si>
  <si>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</si>
  <si>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</si>
  <si>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</si>
  <si>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</si>
  <si>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</si>
  <si>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</si>
  <si>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</si>
  <si>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</si>
  <si>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</si>
  <si>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</si>
  <si>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</si>
  <si>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</si>
  <si>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</si>
  <si>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</si>
  <si>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</si>
  <si>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</si>
  <si>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</si>
  <si>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</si>
  <si>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</si>
  <si>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</si>
  <si>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</si>
  <si>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</si>
  <si>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</si>
  <si>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</si>
  <si>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</si>
  <si>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</si>
  <si>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</si>
  <si>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</si>
  <si>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</si>
  <si>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</si>
  <si>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</si>
  <si>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</si>
  <si>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</si>
  <si>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</si>
  <si>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</si>
  <si>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</si>
  <si>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</si>
  <si>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</si>
  <si>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</si>
  <si>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</si>
  <si>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</si>
  <si>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</si>
  <si>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</si>
  <si>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</si>
  <si>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</si>
  <si>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</si>
  <si>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</si>
  <si>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</si>
  <si>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</si>
  <si>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</si>
  <si>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</si>
  <si>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</si>
  <si>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</si>
  <si>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</si>
  <si>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</si>
  <si>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</si>
  <si>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</si>
  <si>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</si>
  <si>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</si>
  <si>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</si>
  <si>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</si>
  <si>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</si>
  <si>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</si>
  <si>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</si>
  <si>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</si>
  <si>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</si>
  <si>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</si>
  <si>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</si>
  <si>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</si>
  <si>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</si>
  <si>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</si>
  <si>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</si>
  <si>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</si>
  <si>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</si>
  <si>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</si>
  <si>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</si>
  <si>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</si>
  <si>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</si>
  <si>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</si>
  <si>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</si>
  <si>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</si>
  <si>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</si>
  <si>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</si>
  <si>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</si>
  <si>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</si>
  <si>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</si>
  <si>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</si>
  <si>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</si>
  <si>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</si>
  <si>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</si>
  <si>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</si>
  <si>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</si>
  <si>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</si>
  <si>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</si>
  <si>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</si>
  <si>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</si>
  <si>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</si>
  <si>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</si>
  <si>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</si>
  <si>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</si>
  <si>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</si>
  <si>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</si>
  <si>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</si>
  <si>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</si>
  <si>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</si>
  <si>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</si>
  <si>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</si>
  <si>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</si>
  <si>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</si>
  <si>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</si>
  <si>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</si>
  <si>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</si>
  <si>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</si>
  <si>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</si>
  <si>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</si>
  <si>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</si>
  <si>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</si>
  <si>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</si>
  <si>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</si>
  <si>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</si>
  <si>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</si>
  <si>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</si>
  <si>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</si>
  <si>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</si>
  <si>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</si>
  <si>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</si>
  <si>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</si>
  <si>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</si>
  <si>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</si>
  <si>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</si>
  <si>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</si>
  <si>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</si>
  <si>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</si>
  <si>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</si>
  <si>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</si>
  <si>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</si>
  <si>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</si>
  <si>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</si>
  <si>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</si>
  <si>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</si>
  <si>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</si>
  <si>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</si>
  <si>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</si>
  <si>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</si>
  <si>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</si>
  <si>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</si>
  <si>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</si>
  <si>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</si>
  <si>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</si>
  <si>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</si>
  <si>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</si>
  <si>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</si>
  <si>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</si>
  <si>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</si>
  <si>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</si>
  <si>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</si>
  <si>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</si>
  <si>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</si>
  <si>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</si>
  <si>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</si>
  <si>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</si>
  <si>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</si>
  <si>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</si>
  <si>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</si>
  <si>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</si>
  <si>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</si>
  <si>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</si>
  <si>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</si>
  <si>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</si>
  <si>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</si>
  <si>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</si>
  <si>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</si>
  <si>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</si>
  <si>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</si>
  <si>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</si>
  <si>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</si>
  <si>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</si>
  <si>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</si>
  <si>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</si>
  <si>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</si>
  <si>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</si>
  <si>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</si>
  <si>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</si>
  <si>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</si>
  <si>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</si>
  <si>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</si>
  <si>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</si>
  <si>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</si>
  <si>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</si>
  <si>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</si>
  <si>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</si>
  <si>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</si>
  <si>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</si>
  <si>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</si>
  <si>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</si>
  <si>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</si>
  <si>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</si>
  <si>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</si>
  <si>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</si>
  <si>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</si>
  <si>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</si>
  <si>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</si>
  <si>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</si>
  <si>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</si>
  <si>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</si>
  <si>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</si>
  <si>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</si>
  <si>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</si>
  <si>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</si>
  <si>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</si>
  <si>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</si>
  <si>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</si>
  <si>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</si>
  <si>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</si>
  <si>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</si>
  <si>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</si>
  <si>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</si>
  <si>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</si>
  <si>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</si>
  <si>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</si>
  <si>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</si>
  <si>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</si>
  <si>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</si>
  <si>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</si>
  <si>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</si>
  <si>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</si>
  <si>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</si>
  <si>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</si>
  <si>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</si>
  <si>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</si>
  <si>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</si>
  <si>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</si>
  <si>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</si>
  <si>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</si>
  <si>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</si>
  <si>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</si>
  <si>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</si>
  <si>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</si>
  <si>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</si>
  <si>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</si>
  <si>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</si>
  <si>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</si>
  <si>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</si>
  <si>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</si>
  <si>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</si>
  <si>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</si>
  <si>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</si>
  <si>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</si>
  <si>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</si>
  <si>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</si>
  <si>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</si>
  <si>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</si>
  <si>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</si>
  <si>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</si>
  <si>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</si>
  <si>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</si>
  <si>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</si>
  <si>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</si>
  <si>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</si>
  <si>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</si>
  <si>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</si>
  <si>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</si>
  <si>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</si>
  <si>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</si>
  <si>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</si>
  <si>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</si>
  <si>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</si>
  <si>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</si>
  <si>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</si>
  <si>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</si>
  <si>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</si>
  <si>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</si>
  <si>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</si>
  <si>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</si>
  <si>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</si>
  <si>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</si>
  <si>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</si>
  <si>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</si>
  <si>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</si>
  <si>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</si>
  <si>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</si>
  <si>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</si>
  <si>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</si>
  <si>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</si>
  <si>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</si>
  <si>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</si>
  <si>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</si>
  <si>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</si>
  <si>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</si>
  <si>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</si>
  <si>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</si>
  <si>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</si>
  <si>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</si>
  <si>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</si>
  <si>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</si>
  <si>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</si>
  <si>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</si>
  <si>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</si>
  <si>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</si>
  <si>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</si>
  <si>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</si>
  <si>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</si>
  <si>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</si>
  <si>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</si>
  <si>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</si>
  <si>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</si>
  <si>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</si>
  <si>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</si>
  <si>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</si>
  <si>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</si>
  <si>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</si>
  <si>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</si>
  <si>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</si>
  <si>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</si>
  <si>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</si>
  <si>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</si>
  <si>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</si>
  <si>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</si>
  <si>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</si>
  <si>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</si>
  <si>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</si>
  <si>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</si>
  <si>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</si>
  <si>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</si>
  <si>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</si>
  <si>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</si>
  <si>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</si>
  <si>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</si>
  <si>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</si>
  <si>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</si>
  <si>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</si>
  <si>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</si>
  <si>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</si>
  <si>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</si>
  <si>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</si>
  <si>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</si>
  <si>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</si>
  <si>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</si>
  <si>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</si>
  <si>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</si>
  <si>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</si>
  <si>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</si>
  <si>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</si>
  <si>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</si>
  <si>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</si>
  <si>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</si>
  <si>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</si>
  <si>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</si>
  <si>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</si>
  <si>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</si>
  <si>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</si>
  <si>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</si>
  <si>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</si>
  <si>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</si>
  <si>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</si>
  <si>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</si>
  <si>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</si>
  <si>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</si>
  <si>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</si>
  <si>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</si>
  <si>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</si>
  <si>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</si>
  <si>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</si>
  <si>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</si>
  <si>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</si>
  <si>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</si>
  <si>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</si>
  <si>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</si>
  <si>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</si>
  <si>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</si>
  <si>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</si>
  <si>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</si>
  <si>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</si>
  <si>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</si>
  <si>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</si>
  <si>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</si>
  <si>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</si>
  <si>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</si>
  <si>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</si>
  <si>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</si>
  <si>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</si>
  <si>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</si>
  <si>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</si>
  <si>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</si>
  <si>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</si>
  <si>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</si>
  <si>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</si>
  <si>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</si>
  <si>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</si>
  <si>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</si>
  <si>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</si>
  <si>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</si>
  <si>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</si>
  <si>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</si>
  <si>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</si>
  <si>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</si>
  <si>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</si>
  <si>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</si>
  <si>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</si>
  <si>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</si>
  <si>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</si>
  <si>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</si>
  <si>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</si>
  <si>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</si>
  <si>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</si>
  <si>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</si>
  <si>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</si>
  <si>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</si>
  <si>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</si>
  <si>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</si>
  <si>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</si>
  <si>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</si>
  <si>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</si>
  <si>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</si>
  <si>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</si>
  <si>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</si>
  <si>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</si>
  <si>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</si>
  <si>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</si>
  <si>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</si>
  <si>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</si>
  <si>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</si>
  <si>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</si>
  <si>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</si>
  <si>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</si>
  <si>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</si>
  <si>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</si>
  <si>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</si>
  <si>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</si>
  <si>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</si>
  <si>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</si>
  <si>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</si>
  <si>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</si>
  <si>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</si>
  <si>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</si>
  <si>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</si>
  <si>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</si>
  <si>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</si>
  <si>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</si>
  <si>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</si>
  <si>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</si>
  <si>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</si>
  <si>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</si>
  <si>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</si>
  <si>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</si>
  <si>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</si>
  <si>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</si>
  <si>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</si>
  <si>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</si>
  <si>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</si>
  <si>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</si>
  <si>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</si>
  <si>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</si>
  <si>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</si>
  <si>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</si>
  <si>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</si>
  <si>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</si>
  <si>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</si>
  <si>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</si>
  <si>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</si>
  <si>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</si>
  <si>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</si>
  <si>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</si>
  <si>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</si>
  <si>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</si>
  <si>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</si>
  <si>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</si>
  <si>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</si>
  <si>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</si>
  <si>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</si>
  <si>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</si>
  <si>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</si>
  <si>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</si>
  <si>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</si>
  <si>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</si>
  <si>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</si>
  <si>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</si>
  <si>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</si>
  <si>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</si>
  <si>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</si>
  <si>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</si>
  <si>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</si>
  <si>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</si>
  <si>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</si>
  <si>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</si>
  <si>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</si>
  <si>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</si>
  <si>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</si>
  <si>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</si>
  <si>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</si>
  <si>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</si>
  <si>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</si>
  <si>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</si>
  <si>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</si>
  <si>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</si>
  <si>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</si>
  <si>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</si>
  <si>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</si>
  <si>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</si>
  <si>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</si>
  <si>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</si>
  <si>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</si>
  <si>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</si>
  <si>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</si>
  <si>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</si>
  <si>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</si>
  <si>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</si>
  <si>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</si>
  <si>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</si>
  <si>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</si>
  <si>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</si>
  <si>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</si>
  <si>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</si>
  <si>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</si>
  <si>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</si>
  <si>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</si>
  <si>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</si>
  <si>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</si>
  <si>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</si>
  <si>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</si>
  <si>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</si>
  <si>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</si>
  <si>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</si>
  <si>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</si>
  <si>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</si>
  <si>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</si>
  <si>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</si>
  <si>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</si>
  <si>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</si>
  <si>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</si>
  <si>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</si>
  <si>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</si>
  <si>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</si>
  <si>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</si>
  <si>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</si>
  <si>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</si>
  <si>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</si>
  <si>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</si>
  <si>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</si>
  <si>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</si>
  <si>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</si>
  <si>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</si>
  <si>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</si>
  <si>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</si>
  <si>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</si>
  <si>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</si>
  <si>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</si>
  <si>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</si>
  <si>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</si>
  <si>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</si>
  <si>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</si>
  <si>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</si>
  <si>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</si>
  <si>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</si>
  <si>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</si>
  <si>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</si>
  <si>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</si>
  <si>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</si>
  <si>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</si>
  <si>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</si>
  <si>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</si>
  <si>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</si>
  <si>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</si>
  <si>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</si>
  <si>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</si>
  <si>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</si>
  <si>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</si>
  <si>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</si>
  <si>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</si>
  <si>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</si>
  <si>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</si>
  <si>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</si>
  <si>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</si>
  <si>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</si>
  <si>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</si>
  <si>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</si>
  <si>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</si>
  <si>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</si>
  <si>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</si>
  <si>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</si>
  <si>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</si>
  <si>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</si>
  <si>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</si>
  <si>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</si>
  <si>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</si>
  <si>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</si>
  <si>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</si>
  <si>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</si>
  <si>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</si>
  <si>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</si>
  <si>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</si>
  <si>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</si>
  <si>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</si>
  <si>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</si>
  <si>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</si>
  <si>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</si>
  <si>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</si>
  <si>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</si>
  <si>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</si>
  <si>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</si>
  <si>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</si>
  <si>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</si>
  <si>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</si>
  <si>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</si>
  <si>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</si>
  <si>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</si>
  <si>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</si>
  <si>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</si>
  <si>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</si>
  <si>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</si>
  <si>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</si>
  <si>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</si>
  <si>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</si>
  <si>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</si>
  <si>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</si>
  <si>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</si>
  <si>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</si>
  <si>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</si>
  <si>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</si>
  <si>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</si>
  <si>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</si>
  <si>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</si>
  <si>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</si>
  <si>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</si>
  <si>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</si>
  <si>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</si>
  <si>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</si>
  <si>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</si>
  <si>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</si>
  <si>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</si>
  <si>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</si>
  <si>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</si>
  <si>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</si>
  <si>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</si>
  <si>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</si>
  <si>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</si>
  <si>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</si>
  <si>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</si>
  <si>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</si>
  <si>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</si>
  <si>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</si>
  <si>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</si>
  <si>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</si>
  <si>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</si>
  <si>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</si>
  <si>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</si>
  <si>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</si>
  <si>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</si>
  <si>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</si>
  <si>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</si>
  <si>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</si>
  <si>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</si>
  <si>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</si>
  <si>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</si>
  <si>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</si>
  <si>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</si>
  <si>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</si>
  <si>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</si>
  <si>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</si>
  <si>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</si>
  <si>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</si>
  <si>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</si>
  <si>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</si>
  <si>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</si>
  <si>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</si>
  <si>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</si>
  <si>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</si>
  <si>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</si>
  <si>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</si>
  <si>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</si>
  <si>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</si>
  <si>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</si>
  <si>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</si>
  <si>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</si>
  <si>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</si>
  <si>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</si>
  <si>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</si>
  <si>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</si>
  <si>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</si>
  <si>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</si>
  <si>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</si>
  <si>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</si>
  <si>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</si>
  <si>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</si>
  <si>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</si>
  <si>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</si>
  <si>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</si>
  <si>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</si>
  <si>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</si>
  <si>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</si>
  <si>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</si>
  <si>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</si>
  <si>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</si>
  <si>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</si>
  <si>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</si>
  <si>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</si>
  <si>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</si>
  <si>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</si>
  <si>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</si>
  <si>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</si>
  <si>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</si>
  <si>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</si>
  <si>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</si>
  <si>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</si>
  <si>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</si>
  <si>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</si>
  <si>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</si>
  <si>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</si>
  <si>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</si>
  <si>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</si>
  <si>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</si>
  <si>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</si>
  <si>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</si>
  <si>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</si>
  <si>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</si>
  <si>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</si>
  <si>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</si>
  <si>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</si>
  <si>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</si>
  <si>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</si>
  <si>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</si>
  <si>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</si>
  <si>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</si>
  <si>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</si>
  <si>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</si>
  <si>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</si>
  <si>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</si>
  <si>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</si>
  <si>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</si>
  <si>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</si>
  <si>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</si>
  <si>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</si>
  <si>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</si>
  <si>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</si>
  <si>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</si>
  <si>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</si>
  <si>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</si>
  <si>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</si>
  <si>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</si>
  <si>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</si>
  <si>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</si>
  <si>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</si>
  <si>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</si>
  <si>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</si>
  <si>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</si>
  <si>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</si>
  <si>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</si>
  <si>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</si>
  <si>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</si>
  <si>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</si>
  <si>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</si>
  <si>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</si>
  <si>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</si>
  <si>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</si>
  <si>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</si>
  <si>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</si>
  <si>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</si>
  <si>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</si>
  <si>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</si>
  <si>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</si>
  <si>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</si>
  <si>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</si>
  <si>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</si>
  <si>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</si>
  <si>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</si>
  <si>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</si>
  <si>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</si>
  <si>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</si>
  <si>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</si>
  <si>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</si>
  <si>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</si>
  <si>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</si>
  <si>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</si>
  <si>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</si>
  <si>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</si>
  <si>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</si>
  <si>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</si>
  <si>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</si>
  <si>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</si>
  <si>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</si>
  <si>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</si>
  <si>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</si>
  <si>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</si>
  <si>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</si>
  <si>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</si>
  <si>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</si>
  <si>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</si>
  <si>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</si>
  <si>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</si>
  <si>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</si>
  <si>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</si>
  <si>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</si>
  <si>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</si>
  <si>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</si>
  <si>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</si>
  <si>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</si>
  <si>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</si>
  <si>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</si>
  <si>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</si>
  <si>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</si>
  <si>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</si>
  <si>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</si>
  <si>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</si>
  <si>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</si>
  <si>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</si>
  <si>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</si>
  <si>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</si>
  <si>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</si>
  <si>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</si>
  <si>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</si>
  <si>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</si>
  <si>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</si>
  <si>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</si>
  <si>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</si>
  <si>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</si>
  <si>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</si>
  <si>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</si>
  <si>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</si>
  <si>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</si>
  <si>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</si>
  <si>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</si>
  <si>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</si>
  <si>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</si>
  <si>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</si>
  <si>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</si>
  <si>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</si>
  <si>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</si>
  <si>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</si>
  <si>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</si>
  <si>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</si>
  <si>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</si>
  <si>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</si>
  <si>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</si>
  <si>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</si>
  <si>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</si>
  <si>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</si>
  <si>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</si>
  <si>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</si>
  <si>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</si>
  <si>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</si>
  <si>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</si>
  <si>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</si>
  <si>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</si>
  <si>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</si>
  <si>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</si>
  <si>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</si>
  <si>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</si>
  <si>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</si>
  <si>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</si>
  <si>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</si>
  <si>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</si>
  <si>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</si>
  <si>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</si>
  <si>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</si>
  <si>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</si>
  <si>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</si>
  <si>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</si>
  <si>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</si>
  <si>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</si>
  <si>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</si>
  <si>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</si>
  <si>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</si>
  <si>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</si>
  <si>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</si>
  <si>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</si>
  <si>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</si>
  <si>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</si>
  <si>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</si>
  <si>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</si>
  <si>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</si>
  <si>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</si>
  <si>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</si>
  <si>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</si>
  <si>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</si>
  <si>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</si>
  <si>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</si>
  <si>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</si>
  <si>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</si>
  <si>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</si>
  <si>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</si>
  <si>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</si>
  <si>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</si>
  <si>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</si>
  <si>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</si>
  <si>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</si>
  <si>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</si>
  <si>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</si>
  <si>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</si>
  <si>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</si>
  <si>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</si>
  <si>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</si>
  <si>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</si>
  <si>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</si>
  <si>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</si>
  <si>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</si>
  <si>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</si>
  <si>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</si>
  <si>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</si>
  <si>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</si>
  <si>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</si>
  <si>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</si>
  <si>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</si>
  <si>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</si>
  <si>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</si>
  <si>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</si>
  <si>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</si>
  <si>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</si>
  <si>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</si>
  <si>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</si>
  <si>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</si>
  <si>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</si>
  <si>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</si>
  <si>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</si>
  <si>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</si>
  <si>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</si>
  <si>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</si>
  <si>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</si>
  <si>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</si>
  <si>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</si>
  <si>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</si>
  <si>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</si>
  <si>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</si>
  <si>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</si>
  <si>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</si>
  <si>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</si>
  <si>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</si>
  <si>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</si>
  <si>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</si>
  <si>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</si>
  <si>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</si>
  <si>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</si>
  <si>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</si>
  <si>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</si>
  <si>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</si>
  <si>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</si>
  <si>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</si>
  <si>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</si>
  <si>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</si>
  <si>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</si>
  <si>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</si>
  <si>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</si>
  <si>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</si>
  <si>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</si>
  <si>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</si>
  <si>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</si>
  <si>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</si>
  <si>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</si>
  <si>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</si>
  <si>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</si>
  <si>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</si>
  <si>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</si>
  <si>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</si>
  <si>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</si>
  <si>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</si>
  <si>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</si>
  <si>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</si>
  <si>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</si>
  <si>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</si>
  <si>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</si>
  <si>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</si>
  <si>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</si>
  <si>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</si>
  <si>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</si>
  <si>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</si>
  <si>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</si>
  <si>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</si>
  <si>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</si>
  <si>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</si>
  <si>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</si>
  <si>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</si>
  <si>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</si>
  <si>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</si>
  <si>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</si>
  <si>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</si>
  <si>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</si>
  <si>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</si>
  <si>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</si>
  <si>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</si>
  <si>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</si>
  <si>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</si>
  <si>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</si>
  <si>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</si>
  <si>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</si>
  <si>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</si>
  <si>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</si>
  <si>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</si>
  <si>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</si>
  <si>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</si>
  <si>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</si>
  <si>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</si>
  <si>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</si>
  <si>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</si>
  <si>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</si>
  <si>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</si>
  <si>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</si>
  <si>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</si>
  <si>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</si>
  <si>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</si>
  <si>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</si>
  <si>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</si>
  <si>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</si>
  <si>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</si>
  <si>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</si>
  <si>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</si>
  <si>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</si>
  <si>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</si>
  <si>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</si>
  <si>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</si>
  <si>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</si>
  <si>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</si>
  <si>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</si>
  <si>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</si>
  <si>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</si>
  <si>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</si>
  <si>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</si>
  <si>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</si>
  <si>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</si>
  <si>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</si>
  <si>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</si>
  <si>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</si>
  <si>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</si>
  <si>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</si>
  <si>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</si>
  <si>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</si>
  <si>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</si>
  <si>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</si>
  <si>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</si>
  <si>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</si>
  <si>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</si>
  <si>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</si>
  <si>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</si>
  <si>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</si>
  <si>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</si>
  <si>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</si>
  <si>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</si>
  <si>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</si>
  <si>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</si>
  <si>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</si>
  <si>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</si>
  <si>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</si>
  <si>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</si>
  <si>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</si>
  <si>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</si>
  <si>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</si>
  <si>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</si>
  <si>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</si>
  <si>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</si>
  <si>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</si>
  <si>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</si>
  <si>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</si>
  <si>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</si>
  <si>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</si>
  <si>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</si>
  <si>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</si>
  <si>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</si>
  <si>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</si>
  <si>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</si>
  <si>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</si>
  <si>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</si>
  <si>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</si>
  <si>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</si>
  <si>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</si>
  <si>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</si>
  <si>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</si>
  <si>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</si>
  <si>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</si>
  <si>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</si>
  <si>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</si>
  <si>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</si>
  <si>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</si>
  <si>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</si>
  <si>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</si>
  <si>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</si>
  <si>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</si>
  <si>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</si>
  <si>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</si>
  <si>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</si>
  <si>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</si>
  <si>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</si>
  <si>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</si>
  <si>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</si>
  <si>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</si>
  <si>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</si>
  <si>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</si>
  <si>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</si>
  <si>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</si>
  <si>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</si>
  <si>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</si>
  <si>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</si>
  <si>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</si>
  <si>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</si>
  <si>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</si>
  <si>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</si>
  <si>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</si>
  <si>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</si>
  <si>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</si>
  <si>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</si>
  <si>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</si>
  <si>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</si>
  <si>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</si>
  <si>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</si>
  <si>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</si>
  <si>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</si>
  <si>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</si>
  <si>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</si>
  <si>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</si>
  <si>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</si>
  <si>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</si>
  <si>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</si>
  <si>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</si>
  <si>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</si>
  <si>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</si>
  <si>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</si>
  <si>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</si>
  <si>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</si>
  <si>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</si>
  <si>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</si>
  <si>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</si>
  <si>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</si>
  <si>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</si>
  <si>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</si>
  <si>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</si>
  <si>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</si>
  <si>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</si>
  <si>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</si>
  <si>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</si>
  <si>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</si>
  <si>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</si>
  <si>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</si>
  <si>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</si>
  <si>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</si>
  <si>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</si>
  <si>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</si>
  <si>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</si>
  <si>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</si>
  <si>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</si>
  <si>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</si>
  <si>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</si>
  <si>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</si>
  <si>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</si>
  <si>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</si>
  <si>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</si>
  <si>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</si>
  <si>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</si>
  <si>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</si>
  <si>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</si>
  <si>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</si>
  <si>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</si>
  <si>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</si>
  <si>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</si>
  <si>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</si>
  <si>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</si>
  <si>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</si>
  <si>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</si>
  <si>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</si>
  <si>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</si>
  <si>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</si>
  <si>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</si>
  <si>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</si>
  <si>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</si>
  <si>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</si>
  <si>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</si>
  <si>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</si>
  <si>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</si>
  <si>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</si>
  <si>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</si>
  <si>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</si>
  <si>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</si>
  <si>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</si>
  <si>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</si>
  <si>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</si>
  <si>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</si>
  <si>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</si>
  <si>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</si>
  <si>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</si>
  <si>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</si>
  <si>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</si>
  <si>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</si>
  <si>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</si>
  <si>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</si>
  <si>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</si>
  <si>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</si>
  <si>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</si>
  <si>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</si>
  <si>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</si>
  <si>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</si>
  <si>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</si>
  <si>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</si>
  <si>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</si>
  <si>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</si>
  <si>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</si>
  <si>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</si>
  <si>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</si>
  <si>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</si>
  <si>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</si>
  <si>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</si>
  <si>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</si>
  <si>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</si>
  <si>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</si>
  <si>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</si>
  <si>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</si>
  <si>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</si>
  <si>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</si>
  <si>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</si>
  <si>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</si>
  <si>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</si>
  <si>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</si>
  <si>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</si>
  <si>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</si>
  <si>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</si>
  <si>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</si>
  <si>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</si>
  <si>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</si>
  <si>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</si>
  <si>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</si>
  <si>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</si>
  <si>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</si>
  <si>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</si>
  <si>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</si>
  <si>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</si>
  <si>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</si>
  <si>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</si>
  <si>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</si>
  <si>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</si>
  <si>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</si>
  <si>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</si>
  <si>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</si>
  <si>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</si>
  <si>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</si>
  <si>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</si>
  <si>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</si>
  <si>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</si>
  <si>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</si>
  <si>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</si>
  <si>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</si>
  <si>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</si>
  <si>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</si>
  <si>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</si>
  <si>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</si>
  <si>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</si>
  <si>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</si>
  <si>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</si>
  <si>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</si>
  <si>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</si>
  <si>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</si>
  <si>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</si>
  <si>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</si>
  <si>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</si>
  <si>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</si>
  <si>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</si>
  <si>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</si>
  <si>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</si>
  <si>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</si>
  <si>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</si>
  <si>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</si>
  <si>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</si>
  <si>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</si>
  <si>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</si>
  <si>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</si>
  <si>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</si>
  <si>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</si>
  <si>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</si>
  <si>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</si>
  <si>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</si>
  <si>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</si>
  <si>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</si>
  <si>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</si>
  <si>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</si>
  <si>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</si>
  <si>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</si>
  <si>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</si>
  <si>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</si>
  <si>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</si>
  <si>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</si>
  <si>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</si>
  <si>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</si>
  <si>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</si>
  <si>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</si>
  <si>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</si>
  <si>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</si>
  <si>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</si>
  <si>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</si>
  <si>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</si>
  <si>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</si>
  <si>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</si>
  <si>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</si>
  <si>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</si>
  <si>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</si>
  <si>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</si>
  <si>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</si>
  <si>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</si>
  <si>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</si>
  <si>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</si>
  <si>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</si>
  <si>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</si>
  <si>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</si>
  <si>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</si>
  <si>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</si>
  <si>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</si>
  <si>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</si>
  <si>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</si>
  <si>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</si>
  <si>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</si>
  <si>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</si>
  <si>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</si>
  <si>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</si>
  <si>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</si>
  <si>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</si>
  <si>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</si>
  <si>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</si>
  <si>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</si>
  <si>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</si>
  <si>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</si>
  <si>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</si>
  <si>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</si>
  <si>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</si>
  <si>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</si>
  <si>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</si>
  <si>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</si>
  <si>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</si>
  <si>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</si>
  <si>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</si>
  <si>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</si>
  <si>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</si>
  <si>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</si>
  <si>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</si>
  <si>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</si>
  <si>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</si>
  <si>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</si>
  <si>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</si>
  <si>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</si>
  <si>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</si>
  <si>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</si>
  <si>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</si>
  <si>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</si>
  <si>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</si>
  <si>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</si>
  <si>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</si>
  <si>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</si>
  <si>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</si>
  <si>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</si>
  <si>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</si>
  <si>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</si>
  <si>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</si>
  <si>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</si>
  <si>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</si>
  <si>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</si>
  <si>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</si>
  <si>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</si>
  <si>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</si>
  <si>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</si>
  <si>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</si>
  <si>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</si>
  <si>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</si>
  <si>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</si>
  <si>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</si>
  <si>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</si>
  <si>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</si>
  <si>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</si>
  <si>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</si>
  <si>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</si>
  <si>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</si>
  <si>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</si>
  <si>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</si>
  <si>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</si>
  <si>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</si>
  <si>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</si>
  <si>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</si>
  <si>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</si>
  <si>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</si>
  <si>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</si>
  <si>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</si>
  <si>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</si>
  <si>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</si>
  <si>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</si>
  <si>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</si>
  <si>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</si>
  <si>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</si>
  <si>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</si>
  <si>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</si>
  <si>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</si>
  <si>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</si>
  <si>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</si>
  <si>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</si>
  <si>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</si>
  <si>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</si>
  <si>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</si>
  <si>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</si>
  <si>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</si>
  <si>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</si>
  <si>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</si>
  <si>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</si>
  <si>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</si>
  <si>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</si>
  <si>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</si>
  <si>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</si>
  <si>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</si>
  <si>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</si>
  <si>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</si>
  <si>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</si>
  <si>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</si>
  <si>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</si>
  <si>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</si>
  <si>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</si>
  <si>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</si>
  <si>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</si>
  <si>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</si>
  <si>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</si>
  <si>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</si>
  <si>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</si>
  <si>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</si>
  <si>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</si>
  <si>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</si>
  <si>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</si>
  <si>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</si>
  <si>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</si>
  <si>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</si>
  <si>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</si>
  <si>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</si>
  <si>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</si>
  <si>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</si>
  <si>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</si>
  <si>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</si>
  <si>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</si>
  <si>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</si>
  <si>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</si>
  <si>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</si>
  <si>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</si>
  <si>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</si>
  <si>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</si>
  <si>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</si>
  <si>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</si>
  <si>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</si>
  <si>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</si>
  <si>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</si>
  <si>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</si>
  <si>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</si>
  <si>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</si>
  <si>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</si>
  <si>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</si>
  <si>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</si>
  <si>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</si>
  <si>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</si>
  <si>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</si>
  <si>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</si>
  <si>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</si>
  <si>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</si>
  <si>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</si>
  <si>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</si>
  <si>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</si>
  <si>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</si>
  <si>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</si>
  <si>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</si>
  <si>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</si>
  <si>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</si>
  <si>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</si>
  <si>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</si>
  <si>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</si>
  <si>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</si>
  <si>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</si>
  <si>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</si>
  <si>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</si>
  <si>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</si>
  <si>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</si>
  <si>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</si>
  <si>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</si>
  <si>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</si>
  <si>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</si>
  <si>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</si>
  <si>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</si>
  <si>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</si>
  <si>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</si>
  <si>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</si>
  <si>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</si>
  <si>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</si>
  <si>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</si>
  <si>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</si>
  <si>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</si>
  <si>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</si>
  <si>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</si>
  <si>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</si>
  <si>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</si>
  <si>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</si>
  <si>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</si>
  <si>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</si>
  <si>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</si>
  <si>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</si>
  <si>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</si>
  <si>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</si>
  <si>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</si>
  <si>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</si>
  <si>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</si>
  <si>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</si>
  <si>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</si>
  <si>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</si>
  <si>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</si>
  <si>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</si>
  <si>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</si>
  <si>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</si>
  <si>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</si>
  <si>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</si>
  <si>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</si>
  <si>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</si>
  <si>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</si>
  <si>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</si>
  <si>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</si>
  <si>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</si>
  <si>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</si>
  <si>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</si>
  <si>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</si>
  <si>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</si>
  <si>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</si>
  <si>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</si>
  <si>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</si>
  <si>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</si>
  <si>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</si>
  <si>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</si>
  <si>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</si>
  <si>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</si>
  <si>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</si>
  <si>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</si>
  <si>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</si>
  <si>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</si>
  <si>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</si>
  <si>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</si>
  <si>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</si>
  <si>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</si>
  <si>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</si>
  <si>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</si>
  <si>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</si>
  <si>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</si>
  <si>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</si>
  <si>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</si>
  <si>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</si>
  <si>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</si>
  <si>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</si>
  <si>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</si>
  <si>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</si>
  <si>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</si>
  <si>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</si>
  <si>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</si>
  <si>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</si>
  <si>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</si>
  <si>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</si>
  <si>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</si>
  <si>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</si>
  <si>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</si>
  <si>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</si>
  <si>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</si>
  <si>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</si>
  <si>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</si>
  <si>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</si>
  <si>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</si>
  <si>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</si>
  <si>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</si>
  <si>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</si>
  <si>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</si>
  <si>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</si>
  <si>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</si>
  <si>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</si>
  <si>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</si>
  <si>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</si>
  <si>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</si>
  <si>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</si>
  <si>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</si>
  <si>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</si>
  <si>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</si>
  <si>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</si>
  <si>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</si>
  <si>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</si>
  <si>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</si>
  <si>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</si>
  <si>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</si>
  <si>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</si>
  <si>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</si>
  <si>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</si>
  <si>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</si>
  <si>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</si>
  <si>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</si>
  <si>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</si>
  <si>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</si>
  <si>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</si>
  <si>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</si>
  <si>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</si>
  <si>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</si>
  <si>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</si>
  <si>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</si>
  <si>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</si>
  <si>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</si>
  <si>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</si>
  <si>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</si>
  <si>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</si>
  <si>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</si>
  <si>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</si>
  <si>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</si>
  <si>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</si>
  <si>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</si>
  <si>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</si>
  <si>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</si>
  <si>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</si>
  <si>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</si>
  <si>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</si>
  <si>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</si>
  <si>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</si>
  <si>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</si>
  <si>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</si>
  <si>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</si>
  <si>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</si>
  <si>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</si>
  <si>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</si>
  <si>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</si>
  <si>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</si>
  <si>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</si>
  <si>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</si>
  <si>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</si>
  <si>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</si>
  <si>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</si>
  <si>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</si>
  <si>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</si>
  <si>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</si>
  <si>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</si>
  <si>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</si>
  <si>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</si>
  <si>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</si>
  <si>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</si>
  <si>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</si>
  <si>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</si>
  <si>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</si>
  <si>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</si>
  <si>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</si>
  <si>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</si>
  <si>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</si>
  <si>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</si>
  <si>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</si>
  <si>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</si>
  <si>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</si>
  <si>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</si>
  <si>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</si>
  <si>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</si>
  <si>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</si>
  <si>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</si>
  <si>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</si>
  <si>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</si>
  <si>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</si>
  <si>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</si>
  <si>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</si>
  <si>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</si>
  <si>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</si>
  <si>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</si>
  <si>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</si>
  <si>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</si>
  <si>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</si>
  <si>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</si>
  <si>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</si>
  <si>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</si>
  <si>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</si>
  <si>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</si>
  <si>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</si>
  <si>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</si>
  <si>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</si>
  <si>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</si>
  <si>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</si>
  <si>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</si>
  <si>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</si>
  <si>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</si>
  <si>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</si>
  <si>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</si>
  <si>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</si>
  <si>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</si>
  <si>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</si>
  <si>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</si>
  <si>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</si>
  <si>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</si>
  <si>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</si>
  <si>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</si>
  <si>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</si>
  <si>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</si>
  <si>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</si>
  <si>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</si>
  <si>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</si>
  <si>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</si>
  <si>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</si>
  <si>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</si>
  <si>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</si>
  <si>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</si>
  <si>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</si>
  <si>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</si>
  <si>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</si>
  <si>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</si>
  <si>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</si>
  <si>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</si>
  <si>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</si>
  <si>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</si>
  <si>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</si>
  <si>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</si>
  <si>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</si>
  <si>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</si>
  <si>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</si>
  <si>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</si>
  <si>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</si>
  <si>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</si>
  <si>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</si>
  <si>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</si>
  <si>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</si>
  <si>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</si>
  <si>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</si>
  <si>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</si>
  <si>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</si>
  <si>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</si>
  <si>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</si>
  <si>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</si>
  <si>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</si>
  <si>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</si>
  <si>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</si>
  <si>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</si>
  <si>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</si>
  <si>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</si>
  <si>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</si>
  <si>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</si>
  <si>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</si>
  <si>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</si>
  <si>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</si>
  <si>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</si>
  <si>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</si>
  <si>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</si>
  <si>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</si>
  <si>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</si>
  <si>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</si>
  <si>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</si>
  <si>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</si>
  <si>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</si>
  <si>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</si>
  <si>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</si>
  <si>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</si>
  <si>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</si>
  <si>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</si>
  <si>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</si>
  <si>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</si>
  <si>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</si>
  <si>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</si>
  <si>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</si>
  <si>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</si>
  <si>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</si>
  <si>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</si>
  <si>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</si>
  <si>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</si>
  <si>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</si>
  <si>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</si>
  <si>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</si>
  <si>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</si>
  <si>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</si>
  <si>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</si>
  <si>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</si>
  <si>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</si>
  <si>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</si>
  <si>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</si>
  <si>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</si>
  <si>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</si>
  <si>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</si>
  <si>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</si>
  <si>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</si>
  <si>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</si>
  <si>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</si>
  <si>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</si>
  <si>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</si>
  <si>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</si>
  <si>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</si>
  <si>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</si>
  <si>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</si>
  <si>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</si>
  <si>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</si>
  <si>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</si>
  <si>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</si>
  <si>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</si>
  <si>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</si>
  <si>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</si>
  <si>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</si>
  <si>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</si>
  <si>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</si>
  <si>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</si>
  <si>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</si>
  <si>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</si>
  <si>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</si>
  <si>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</si>
  <si>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</si>
  <si>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</si>
  <si>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</si>
  <si>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</si>
  <si>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</si>
  <si>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</si>
  <si>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</si>
  <si>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</si>
  <si>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</si>
  <si>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</si>
  <si>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</si>
  <si>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</si>
  <si>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</si>
  <si>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</si>
  <si>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</si>
  <si>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</si>
  <si>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</si>
  <si>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</si>
  <si>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</si>
  <si>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</si>
  <si>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</si>
  <si>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</si>
  <si>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</si>
  <si>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</si>
  <si>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</si>
  <si>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</si>
  <si>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</si>
  <si>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</si>
  <si>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</si>
  <si>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</si>
  <si>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</si>
  <si>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</si>
  <si>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</si>
  <si>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</si>
  <si>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</si>
  <si>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</si>
  <si>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</si>
  <si>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</si>
  <si>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</si>
  <si>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</si>
  <si>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</si>
  <si>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</si>
  <si>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</si>
  <si>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</si>
  <si>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</si>
  <si>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</si>
  <si>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</si>
  <si>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</si>
  <si>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</si>
  <si>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</si>
  <si>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</si>
  <si>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</si>
  <si>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</si>
  <si>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</si>
  <si>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</si>
  <si>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</si>
  <si>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</si>
  <si>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</si>
  <si>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</si>
  <si>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</si>
  <si>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</si>
  <si>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</si>
  <si>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</si>
  <si>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</si>
  <si>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</si>
  <si>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</si>
  <si>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</si>
  <si>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</si>
  <si>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</si>
  <si>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</si>
  <si>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</si>
  <si>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</si>
  <si>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</si>
  <si>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</si>
  <si>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</si>
  <si>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</si>
  <si>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</si>
  <si>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</si>
  <si>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</si>
  <si>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</si>
  <si>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</si>
  <si>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</si>
  <si>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</si>
  <si>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</si>
  <si>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</si>
  <si>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</si>
  <si>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</si>
  <si>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</si>
  <si>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</si>
  <si>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</si>
  <si>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</si>
  <si>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</si>
  <si>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</si>
  <si>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</si>
  <si>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</si>
  <si>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</si>
  <si>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</si>
  <si>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</si>
  <si>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</si>
  <si>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</si>
  <si>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</si>
  <si>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</si>
  <si>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</si>
  <si>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</si>
  <si>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</si>
  <si>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</si>
  <si>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</si>
  <si>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</si>
  <si>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</si>
  <si>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</si>
  <si>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</si>
  <si>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</si>
  <si>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</si>
  <si>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</si>
  <si>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</si>
  <si>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</si>
  <si>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</si>
  <si>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</si>
  <si>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</si>
  <si>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</si>
  <si>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</si>
  <si>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</si>
  <si>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</si>
  <si>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</si>
  <si>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</si>
  <si>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</si>
  <si>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</si>
  <si>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</si>
  <si>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</si>
  <si>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</si>
  <si>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</si>
  <si>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</si>
  <si>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</si>
  <si>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</si>
  <si>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</si>
  <si>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</si>
  <si>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</si>
  <si>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</si>
  <si>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</si>
  <si>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</si>
  <si>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</si>
  <si>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</si>
  <si>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</si>
  <si>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</si>
  <si>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</si>
  <si>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</si>
  <si>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</si>
  <si>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</si>
  <si>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</si>
  <si>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</si>
  <si>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</si>
  <si>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</si>
  <si>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</si>
  <si>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</si>
  <si>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</si>
  <si>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</si>
  <si>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</si>
  <si>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</si>
  <si>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</si>
  <si>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</si>
  <si>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</si>
  <si>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</si>
  <si>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</si>
  <si>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</si>
  <si>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</si>
  <si>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</si>
  <si>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</si>
  <si>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</si>
  <si>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</si>
  <si>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</si>
  <si>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</si>
  <si>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</si>
  <si>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</si>
  <si>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</si>
  <si>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</si>
  <si>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</si>
  <si>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</si>
  <si>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</si>
  <si>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</si>
  <si>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</si>
  <si>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</si>
  <si>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</si>
  <si>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</si>
  <si>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</si>
  <si>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</si>
  <si>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</si>
  <si>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</si>
  <si>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</si>
  <si>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</si>
  <si>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</si>
  <si>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</si>
  <si>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</si>
  <si>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</si>
  <si>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</si>
  <si>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</si>
  <si>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</si>
  <si>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</si>
  <si>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</si>
  <si>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</si>
  <si>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</si>
  <si>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</si>
  <si>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</si>
  <si>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</si>
  <si>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</si>
  <si>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</si>
  <si>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</si>
  <si>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</si>
  <si>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</si>
  <si>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</si>
  <si>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</si>
  <si>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</si>
  <si>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</si>
  <si>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</si>
  <si>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</si>
  <si>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</si>
  <si>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</si>
  <si>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</si>
  <si>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</si>
  <si>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</si>
  <si>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</si>
  <si>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</si>
  <si>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</si>
  <si>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</si>
  <si>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</si>
  <si>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</si>
  <si>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</si>
  <si>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</si>
  <si>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</si>
  <si>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</si>
  <si>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</si>
  <si>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</si>
  <si>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</si>
  <si>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</si>
  <si>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</si>
  <si>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</si>
  <si>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</si>
  <si>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</si>
  <si>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</si>
  <si>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</si>
  <si>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</si>
  <si>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</si>
  <si>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</si>
  <si>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</si>
  <si>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</si>
  <si>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</si>
  <si>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</si>
  <si>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</si>
  <si>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</si>
  <si>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</si>
  <si>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</si>
  <si>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</si>
  <si>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</si>
  <si>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</si>
  <si>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</si>
  <si>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</si>
  <si>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</si>
  <si>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</si>
  <si>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</si>
  <si>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</si>
  <si>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</si>
  <si>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</si>
  <si>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</si>
  <si>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</si>
  <si>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</si>
  <si>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</si>
  <si>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</si>
  <si>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</si>
  <si>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</si>
  <si>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</si>
  <si>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</si>
  <si>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</si>
  <si>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</si>
  <si>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</si>
  <si>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</si>
  <si>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</si>
  <si>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</si>
  <si>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</si>
  <si>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</si>
  <si>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</si>
  <si>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</si>
  <si>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</si>
  <si>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</si>
  <si>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</si>
  <si>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</si>
  <si>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</si>
  <si>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</si>
  <si>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</si>
  <si>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</si>
  <si>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</si>
  <si>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</si>
  <si>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</si>
  <si>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</si>
  <si>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</si>
  <si>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</si>
  <si>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</si>
  <si>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</si>
  <si>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</si>
  <si>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</si>
  <si>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</si>
  <si>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</si>
  <si>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</si>
  <si>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</si>
  <si>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</si>
  <si>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</si>
  <si>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</si>
  <si>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</si>
  <si>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</si>
  <si>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</si>
  <si>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</si>
  <si>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</si>
  <si>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</si>
  <si>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</si>
  <si>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</si>
  <si>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</si>
  <si>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</si>
  <si>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</si>
  <si>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</si>
  <si>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</si>
  <si>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</si>
  <si>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</si>
  <si>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</si>
  <si>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</si>
  <si>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</si>
  <si>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</si>
  <si>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</si>
  <si>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</si>
  <si>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</si>
  <si>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</si>
  <si>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</si>
  <si>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</si>
  <si>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</si>
  <si>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</si>
  <si>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</si>
  <si>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</si>
  <si>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</si>
  <si>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</si>
  <si>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</si>
  <si>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</si>
  <si>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</si>
  <si>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</si>
  <si>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</si>
  <si>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</si>
  <si>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</si>
  <si>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</si>
  <si>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</si>
  <si>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</si>
  <si>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</si>
  <si>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</si>
  <si>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</si>
  <si>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</si>
  <si>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</si>
  <si>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</si>
  <si>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</si>
  <si>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</si>
  <si>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</si>
  <si>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</si>
  <si>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</si>
  <si>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</si>
  <si>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</si>
  <si>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</si>
  <si>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</si>
  <si>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</si>
  <si>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</si>
  <si>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</si>
  <si>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</si>
  <si>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</si>
  <si>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</si>
  <si>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</si>
  <si>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</si>
  <si>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</si>
  <si>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</si>
  <si>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</si>
  <si>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</si>
  <si>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</si>
  <si>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</si>
  <si>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</si>
  <si>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</si>
  <si>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</si>
  <si>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</si>
  <si>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</si>
  <si>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</si>
  <si>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</si>
  <si>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</si>
  <si>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</si>
  <si>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</si>
  <si>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</si>
  <si>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</si>
  <si>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</si>
  <si>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</si>
  <si>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</si>
  <si>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</si>
  <si>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</si>
  <si>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</si>
  <si>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</si>
  <si>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</si>
  <si>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</si>
  <si>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</si>
  <si>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</si>
  <si>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</si>
  <si>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</si>
  <si>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</si>
  <si>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</si>
  <si>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</si>
  <si>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</si>
  <si>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</si>
  <si>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</si>
  <si>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</si>
  <si>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</si>
  <si>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</si>
  <si>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</si>
  <si>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</si>
  <si>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</si>
  <si>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</si>
  <si>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</si>
  <si>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</si>
  <si>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</si>
  <si>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</si>
  <si>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</si>
  <si>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</si>
  <si>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</si>
  <si>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</si>
  <si>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</si>
  <si>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</si>
  <si>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</si>
  <si>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</si>
  <si>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</si>
  <si>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</si>
  <si>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</si>
  <si>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</si>
  <si>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</si>
  <si>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</si>
  <si>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</si>
  <si>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</si>
  <si>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</si>
  <si>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</si>
  <si>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</si>
  <si>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</si>
  <si>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</si>
  <si>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</si>
  <si>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</si>
  <si>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</si>
  <si>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</si>
  <si>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</si>
  <si>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</si>
  <si>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</si>
  <si>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</si>
  <si>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</si>
  <si>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</si>
  <si>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</si>
  <si>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</si>
  <si>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</si>
  <si>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</si>
  <si>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</si>
  <si>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</si>
  <si>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</si>
  <si>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</si>
  <si>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</si>
  <si>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</si>
  <si>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</si>
  <si>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</si>
  <si>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</si>
  <si>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</si>
  <si>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</si>
  <si>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</si>
  <si>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</si>
  <si>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</si>
  <si>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</si>
  <si>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</si>
  <si>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</si>
  <si>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</si>
  <si>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</si>
  <si>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</si>
  <si>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</si>
  <si>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</si>
  <si>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</si>
  <si>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</si>
  <si>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</si>
  <si>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</si>
  <si>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</si>
  <si>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</si>
  <si>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</si>
  <si>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</si>
  <si>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</si>
  <si>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</si>
  <si>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</si>
  <si>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</si>
  <si>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</si>
  <si>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</si>
  <si>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</si>
  <si>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</si>
  <si>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</si>
  <si>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</si>
  <si>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</si>
  <si>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</si>
  <si>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</si>
  <si>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</si>
  <si>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</si>
  <si>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</si>
  <si>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</si>
  <si>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</si>
  <si>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</si>
  <si>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</si>
  <si>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</si>
  <si>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</si>
  <si>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</si>
  <si>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</si>
  <si>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</si>
  <si>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</si>
  <si>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</si>
  <si>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</si>
  <si>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</si>
  <si>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</si>
  <si>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</si>
  <si>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</si>
  <si>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</si>
  <si>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</si>
  <si>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</si>
  <si>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</si>
  <si>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</si>
  <si>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</si>
  <si>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</si>
  <si>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</si>
  <si>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</si>
  <si>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</si>
  <si>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</si>
  <si>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</si>
  <si>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</si>
  <si>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</si>
  <si>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</si>
  <si>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</si>
  <si>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</si>
  <si>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</si>
  <si>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</si>
  <si>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</si>
  <si>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</si>
  <si>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</si>
  <si>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</si>
  <si>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</si>
  <si>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</si>
  <si>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</si>
  <si>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</si>
  <si>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</si>
  <si>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</si>
  <si>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</si>
  <si>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</si>
  <si>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</si>
  <si>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</si>
  <si>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</si>
  <si>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</si>
  <si>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</si>
  <si>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</si>
  <si>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</si>
  <si>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</si>
  <si>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</si>
  <si>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</si>
  <si>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</si>
  <si>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</si>
  <si>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</si>
  <si>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</si>
  <si>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</si>
  <si>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</si>
  <si>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</si>
  <si>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</si>
  <si>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</si>
  <si>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</si>
  <si>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</si>
  <si>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</si>
  <si>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</si>
  <si>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</si>
  <si>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</si>
  <si>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</si>
  <si>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</si>
  <si>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</si>
  <si>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</si>
  <si>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</si>
  <si>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</si>
  <si>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</si>
  <si>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</si>
  <si>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</si>
  <si>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</si>
  <si>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</si>
  <si>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</si>
  <si>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</si>
  <si>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</si>
  <si>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</si>
  <si>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</si>
  <si>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</si>
  <si>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</si>
  <si>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</si>
  <si>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</si>
  <si>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</si>
  <si>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</si>
  <si>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</si>
  <si>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</si>
  <si>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</si>
  <si>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</si>
  <si>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</si>
  <si>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</si>
  <si>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</si>
  <si>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</si>
  <si>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</si>
  <si>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</si>
  <si>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</si>
  <si>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</si>
  <si>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</si>
  <si>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</si>
  <si>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</si>
  <si>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</si>
  <si>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</si>
  <si>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</si>
  <si>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</si>
  <si>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</si>
  <si>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</si>
  <si>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</si>
  <si>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</si>
  <si>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</si>
  <si>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</si>
  <si>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</si>
  <si>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</si>
  <si>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</si>
  <si>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</si>
  <si>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</si>
  <si>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</si>
  <si>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</si>
  <si>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</si>
  <si>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</si>
  <si>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</si>
  <si>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</si>
  <si>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</si>
  <si>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</si>
  <si>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</si>
  <si>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</si>
  <si>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</si>
  <si>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</si>
  <si>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</si>
  <si>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</si>
  <si>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</si>
  <si>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</si>
  <si>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</si>
  <si>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</si>
  <si>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</si>
  <si>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</si>
  <si>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</si>
  <si>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</si>
  <si>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</si>
  <si>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</si>
  <si>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</si>
  <si>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</si>
  <si>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</si>
  <si>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</si>
  <si>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</si>
  <si>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</si>
  <si>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</si>
  <si>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</si>
  <si>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</si>
  <si>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</si>
  <si>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</si>
  <si>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</si>
  <si>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</si>
  <si>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</si>
  <si>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</si>
  <si>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</si>
  <si>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</si>
  <si>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</si>
  <si>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</si>
  <si>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</si>
  <si>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</si>
  <si>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</si>
  <si>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</si>
  <si>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</si>
  <si>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</si>
  <si>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</si>
  <si>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</si>
  <si>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</si>
  <si>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</si>
  <si>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</si>
  <si>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</si>
  <si>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</si>
  <si>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</si>
  <si>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</si>
  <si>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</si>
  <si>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</si>
  <si>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</si>
  <si>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</si>
  <si>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</si>
  <si>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</si>
  <si>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</si>
  <si>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</si>
  <si>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</si>
  <si>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</si>
  <si>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</si>
  <si>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</si>
  <si>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</si>
  <si>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</si>
  <si>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</si>
  <si>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</si>
  <si>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</si>
  <si>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</si>
  <si>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</si>
  <si>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</si>
  <si>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</si>
  <si>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</si>
  <si>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</si>
  <si>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</si>
  <si>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</si>
  <si>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</si>
  <si>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</si>
  <si>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</si>
  <si>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</si>
  <si>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</si>
  <si>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</si>
  <si>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UMJETNIČKA ŠKOLA FORTUNAT PINTARIĆ</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</si>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</sst>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1203245.06</v>
      </c>
      <c r="D2" s="7">
        <f>'PR-RAS'!E6</f>
        <v>1297817.83</v>
      </c>
      <c r="E2" s="7">
        <v>0</v>
      </c>
      <c r="F2" s="7">
        <v>0</v>
      </c>
      <c r="G2" s="8">
        <f t="shared" ref="G2:G274" si="0">(B2/1000)*(C2*1+D2*2)</f>
        <v>3798.8807200000001</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1090532.05</v>
      </c>
      <c r="D45" s="2">
        <f>'PR-RAS'!E49</f>
        <v>1185223.3500000001</v>
      </c>
      <c r="E45" s="2">
        <v>0</v>
      </c>
      <c r="F45" s="2">
        <v>0</v>
      </c>
      <c r="G45" s="3">
        <f t="shared" si="0"/>
        <v>152283.065</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1090532.05</v>
      </c>
      <c r="D64" s="2">
        <f>'PR-RAS'!E68</f>
        <v>1185223.3500000001</v>
      </c>
      <c r="E64" s="2">
        <v>0</v>
      </c>
      <c r="F64" s="2">
        <v>0</v>
      </c>
      <c r="G64" s="3">
        <f t="shared" si="0"/>
        <v>218041.66125</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1090152.05</v>
      </c>
      <c r="D65" s="2">
        <f>'PR-RAS'!E69</f>
        <v>1184843.3500000001</v>
      </c>
      <c r="E65" s="2">
        <v>0</v>
      </c>
      <c r="F65" s="2">
        <v>0</v>
      </c>
      <c r="G65" s="3">
        <f t="shared" si="0"/>
        <v>221429.68</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57191.53</v>
      </c>
      <c r="D102" s="2">
        <f>'PR-RAS'!E106</f>
        <v>59358.01</v>
      </c>
      <c r="E102" s="2">
        <v>0</v>
      </c>
      <c r="F102" s="2">
        <v>0</v>
      </c>
      <c r="G102" s="3">
        <f t="shared" si="0"/>
        <v>17766.662550000001</v>
      </c>
      <c r="H102" s="3">
        <f t="shared" si="1"/>
        <v>0.48000000000320142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57191.53</v>
      </c>
      <c r="D108" s="2">
        <f>'PR-RAS'!E112</f>
        <v>59358.01</v>
      </c>
      <c r="E108" s="2">
        <v>0</v>
      </c>
      <c r="F108" s="2">
        <v>0</v>
      </c>
      <c r="G108" s="3">
        <f t="shared" si="0"/>
        <v>18822.107849999997</v>
      </c>
      <c r="H108" s="3">
        <f t="shared" si="1"/>
        <v>0.48000000000320142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57191.53</v>
      </c>
      <c r="D113" s="2">
        <f>'PR-RAS'!E117</f>
        <v>59358.01</v>
      </c>
      <c r="E113" s="2">
        <v>0</v>
      </c>
      <c r="F113" s="2">
        <v>0</v>
      </c>
      <c r="G113" s="3">
        <f t="shared" si="0"/>
        <v>19701.6456</v>
      </c>
      <c r="H113" s="3">
        <f t="shared" si="1"/>
        <v>0.48000000000320142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5695</v>
      </c>
      <c r="D121" s="2">
        <f>'PR-RAS'!E125</f>
        <v>6358</v>
      </c>
      <c r="E121" s="2">
        <v>0</v>
      </c>
      <c r="F121" s="2">
        <v>0</v>
      </c>
      <c r="G121" s="3">
        <f t="shared" si="0"/>
        <v>2209.3199999999997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5695</v>
      </c>
      <c r="D122" s="2">
        <f>'PR-RAS'!E126</f>
        <v>6358</v>
      </c>
      <c r="E122" s="2">
        <v>0</v>
      </c>
      <c r="F122" s="2">
        <v>0</v>
      </c>
      <c r="G122" s="3">
        <f t="shared" si="0"/>
        <v>2227.7309999999998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5695</v>
      </c>
      <c r="D124" s="2">
        <f>'PR-RAS'!E128</f>
        <v>6358</v>
      </c>
      <c r="E124" s="2">
        <v>0</v>
      </c>
      <c r="F124" s="2">
        <v>0</v>
      </c>
      <c r="G124" s="3">
        <f t="shared" si="0"/>
        <v>2264.5529999999999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49826.48</v>
      </c>
      <c r="D130" s="2">
        <f>'PR-RAS'!E134</f>
        <v>46878.47</v>
      </c>
      <c r="E130" s="2">
        <v>0</v>
      </c>
      <c r="F130" s="2">
        <v>0</v>
      </c>
      <c r="G130" s="3">
        <f t="shared" si="0"/>
        <v>18522.261180000001</v>
      </c>
      <c r="H130" s="3">
        <f t="shared" si="1"/>
        <v>0.95000000000436557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49826.48</v>
      </c>
      <c r="D131" s="2">
        <f>'PR-RAS'!E135</f>
        <v>46878.47</v>
      </c>
      <c r="E131" s="2">
        <v>0</v>
      </c>
      <c r="F131" s="2">
        <v>0</v>
      </c>
      <c r="G131" s="3">
        <f t="shared" si="0"/>
        <v>18665.844600000004</v>
      </c>
      <c r="H131" s="3">
        <f t="shared" si="1"/>
        <v>0.95000000000436557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49826.48</v>
      </c>
      <c r="D132" s="2">
        <f>'PR-RAS'!E136</f>
        <v>46878.47</v>
      </c>
      <c r="E132" s="2">
        <v>0</v>
      </c>
      <c r="F132" s="2">
        <v>0</v>
      </c>
      <c r="G132" s="3">
        <f t="shared" si="0"/>
        <v>18809.428020000003</v>
      </c>
      <c r="H132" s="3">
        <f t="shared" si="1"/>
        <v>0.95000000000436557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1213320.83</v>
      </c>
      <c r="D148" s="2">
        <f>'PR-RAS'!E152</f>
        <v>1401793.58</v>
      </c>
      <c r="E148" s="2">
        <v>0</v>
      </c>
      <c r="F148" s="2">
        <v>0</v>
      </c>
      <c r="G148" s="3">
        <f t="shared" si="0"/>
        <v>590485.47453000001</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1036038.8</v>
      </c>
      <c r="D149" s="2">
        <f>'PR-RAS'!E153</f>
        <v>1229642.28</v>
      </c>
      <c r="E149" s="2">
        <v>0</v>
      </c>
      <c r="F149" s="2">
        <v>0</v>
      </c>
      <c r="G149" s="3">
        <f t="shared" si="0"/>
        <v>517307.85728</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867266.9</v>
      </c>
      <c r="D150" s="2">
        <f>'PR-RAS'!E154</f>
        <v>1032271.98</v>
      </c>
      <c r="E150" s="2">
        <v>0</v>
      </c>
      <c r="F150" s="2">
        <v>0</v>
      </c>
      <c r="G150" s="3">
        <f t="shared" si="0"/>
        <v>436839.81813999999</v>
      </c>
      <c r="H150" s="3">
        <f t="shared" si="1"/>
        <v>0.11999999999534339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812505.9</v>
      </c>
      <c r="D151" s="2">
        <f>'PR-RAS'!E155</f>
        <v>964055.73</v>
      </c>
      <c r="E151" s="2">
        <v>0</v>
      </c>
      <c r="F151" s="2">
        <v>0</v>
      </c>
      <c r="G151" s="3">
        <f t="shared" si="0"/>
        <v>411092.60399999999</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39377.49</v>
      </c>
      <c r="D153" s="2">
        <f>'PR-RAS'!E157</f>
        <v>51860.59</v>
      </c>
      <c r="E153" s="2">
        <v>0</v>
      </c>
      <c r="F153" s="2">
        <v>0</v>
      </c>
      <c r="G153" s="3">
        <f t="shared" si="0"/>
        <v>21750.997839999996</v>
      </c>
      <c r="H153" s="3">
        <f t="shared" si="1"/>
        <v>0.90000000000145519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15383.51</v>
      </c>
      <c r="D154" s="2">
        <f>'PR-RAS'!E158</f>
        <v>16355.66</v>
      </c>
      <c r="E154" s="2">
        <v>0</v>
      </c>
      <c r="F154" s="2">
        <v>0</v>
      </c>
      <c r="G154" s="3">
        <f t="shared" si="0"/>
        <v>7358.5089900000003</v>
      </c>
      <c r="H154" s="3">
        <f t="shared" si="1"/>
        <v>0.82999999999992724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35740.629999999997</v>
      </c>
      <c r="D155" s="2">
        <f>'PR-RAS'!E159</f>
        <v>38680.1</v>
      </c>
      <c r="E155" s="2">
        <v>0</v>
      </c>
      <c r="F155" s="2">
        <v>0</v>
      </c>
      <c r="G155" s="3">
        <f t="shared" si="0"/>
        <v>17417.527819999999</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133031.26999999999</v>
      </c>
      <c r="D156" s="2">
        <f>'PR-RAS'!E160</f>
        <v>158690.20000000001</v>
      </c>
      <c r="E156" s="2">
        <v>0</v>
      </c>
      <c r="F156" s="2">
        <v>0</v>
      </c>
      <c r="G156" s="3">
        <f t="shared" si="0"/>
        <v>69813.808850000001</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133031.26999999999</v>
      </c>
      <c r="D158" s="2">
        <f>'PR-RAS'!E162</f>
        <v>158690.20000000001</v>
      </c>
      <c r="E158" s="2">
        <v>0</v>
      </c>
      <c r="F158" s="2">
        <v>0</v>
      </c>
      <c r="G158" s="3">
        <f t="shared" si="0"/>
        <v>70714.632190000004</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177281.40000000002</v>
      </c>
      <c r="D160" s="2">
        <f>'PR-RAS'!E164</f>
        <v>172130.69</v>
      </c>
      <c r="E160" s="2">
        <v>0</v>
      </c>
      <c r="F160" s="2">
        <v>0</v>
      </c>
      <c r="G160" s="3">
        <f t="shared" si="0"/>
        <v>82925.302020000003</v>
      </c>
      <c r="H160" s="3">
        <f t="shared" si="1"/>
        <v>0.71000000002095476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68851.86</v>
      </c>
      <c r="D161" s="2">
        <f>'PR-RAS'!E165</f>
        <v>71304.45</v>
      </c>
      <c r="E161" s="2">
        <v>0</v>
      </c>
      <c r="F161" s="2">
        <v>0</v>
      </c>
      <c r="G161" s="3">
        <f t="shared" si="0"/>
        <v>33833.721600000004</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16078.65</v>
      </c>
      <c r="D162" s="2">
        <f>'PR-RAS'!E166</f>
        <v>22520.62</v>
      </c>
      <c r="E162" s="2">
        <v>0</v>
      </c>
      <c r="F162" s="2">
        <v>0</v>
      </c>
      <c r="G162" s="3">
        <f t="shared" si="0"/>
        <v>9840.3022899999996</v>
      </c>
      <c r="H162" s="3">
        <f t="shared" si="1"/>
        <v>0.73000000000138243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52303.21</v>
      </c>
      <c r="D163" s="2">
        <f>'PR-RAS'!E167</f>
        <v>48403.83</v>
      </c>
      <c r="E163" s="2">
        <v>0</v>
      </c>
      <c r="F163" s="2">
        <v>0</v>
      </c>
      <c r="G163" s="3">
        <f t="shared" si="0"/>
        <v>24155.960940000001</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470</v>
      </c>
      <c r="D164" s="2">
        <f>'PR-RAS'!E168</f>
        <v>380</v>
      </c>
      <c r="E164" s="2">
        <v>0</v>
      </c>
      <c r="F164" s="2">
        <v>0</v>
      </c>
      <c r="G164" s="3">
        <f t="shared" si="0"/>
        <v>200.49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17203.579999999998</v>
      </c>
      <c r="D166" s="2">
        <f>'PR-RAS'!E170</f>
        <v>17202.05</v>
      </c>
      <c r="E166" s="2">
        <v>0</v>
      </c>
      <c r="F166" s="2">
        <v>0</v>
      </c>
      <c r="G166" s="3">
        <f t="shared" si="0"/>
        <v>8515.2671999999984</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5079.24</v>
      </c>
      <c r="D167" s="2">
        <f>'PR-RAS'!E171</f>
        <v>4906.5200000000004</v>
      </c>
      <c r="E167" s="2">
        <v>0</v>
      </c>
      <c r="F167" s="2">
        <v>0</v>
      </c>
      <c r="G167" s="3">
        <f t="shared" si="0"/>
        <v>2472.1184800000001</v>
      </c>
      <c r="H167" s="3">
        <f t="shared" si="1"/>
        <v>0.71999999999934516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6204.04</v>
      </c>
      <c r="D169" s="2">
        <f>'PR-RAS'!E173</f>
        <v>6750.43</v>
      </c>
      <c r="E169" s="2">
        <v>0</v>
      </c>
      <c r="F169" s="2">
        <v>0</v>
      </c>
      <c r="G169" s="3">
        <f t="shared" si="0"/>
        <v>3310.4232000000006</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5920.3</v>
      </c>
      <c r="D170" s="2">
        <f>'PR-RAS'!E174</f>
        <v>3809.15</v>
      </c>
      <c r="E170" s="2">
        <v>0</v>
      </c>
      <c r="F170" s="2">
        <v>0</v>
      </c>
      <c r="G170" s="3">
        <f t="shared" si="0"/>
        <v>2288.0234</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1735.95</v>
      </c>
      <c r="E171" s="2">
        <v>0</v>
      </c>
      <c r="F171" s="2">
        <v>0</v>
      </c>
      <c r="G171" s="3">
        <f t="shared" si="0"/>
        <v>590.22300000000007</v>
      </c>
      <c r="H171" s="3">
        <f t="shared" si="1"/>
        <v>4.9999999999954525E-2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78004.570000000007</v>
      </c>
      <c r="D174" s="2">
        <f>'PR-RAS'!E178</f>
        <v>70092.160000000003</v>
      </c>
      <c r="E174" s="2">
        <v>0</v>
      </c>
      <c r="F174" s="2">
        <v>0</v>
      </c>
      <c r="G174" s="3">
        <f t="shared" si="0"/>
        <v>37746.677969999997</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4771.1400000000003</v>
      </c>
      <c r="D175" s="2">
        <f>'PR-RAS'!E179</f>
        <v>3161.26</v>
      </c>
      <c r="E175" s="2">
        <v>0</v>
      </c>
      <c r="F175" s="2">
        <v>0</v>
      </c>
      <c r="G175" s="3">
        <f t="shared" si="0"/>
        <v>1930.2968399999997</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6774.42</v>
      </c>
      <c r="D176" s="2">
        <f>'PR-RAS'!E180</f>
        <v>6728.19</v>
      </c>
      <c r="E176" s="2">
        <v>0</v>
      </c>
      <c r="F176" s="2">
        <v>0</v>
      </c>
      <c r="G176" s="3">
        <f t="shared" si="0"/>
        <v>3540.39</v>
      </c>
      <c r="H176" s="3">
        <f t="shared" si="1"/>
        <v>0.60999999999967258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704.57</v>
      </c>
      <c r="D177" s="2">
        <f>'PR-RAS'!E181</f>
        <v>440.79</v>
      </c>
      <c r="E177" s="2">
        <v>0</v>
      </c>
      <c r="F177" s="2">
        <v>0</v>
      </c>
      <c r="G177" s="3">
        <f t="shared" si="0"/>
        <v>279.16239999999999</v>
      </c>
      <c r="H177" s="3">
        <f t="shared" si="1"/>
        <v>0.63999999999992951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2078.14</v>
      </c>
      <c r="D178" s="2">
        <f>'PR-RAS'!E182</f>
        <v>2192.69</v>
      </c>
      <c r="E178" s="2">
        <v>0</v>
      </c>
      <c r="F178" s="2">
        <v>0</v>
      </c>
      <c r="G178" s="3">
        <f t="shared" si="0"/>
        <v>1144.04304</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49651.51</v>
      </c>
      <c r="D179" s="2">
        <f>'PR-RAS'!E183</f>
        <v>41789.85</v>
      </c>
      <c r="E179" s="2">
        <v>0</v>
      </c>
      <c r="F179" s="2">
        <v>0</v>
      </c>
      <c r="G179" s="3">
        <f t="shared" si="0"/>
        <v>23715.155379999997</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2994.16</v>
      </c>
      <c r="D180" s="2">
        <f>'PR-RAS'!E184</f>
        <v>1264</v>
      </c>
      <c r="E180" s="2">
        <v>0</v>
      </c>
      <c r="F180" s="2">
        <v>0</v>
      </c>
      <c r="G180" s="3">
        <f t="shared" si="0"/>
        <v>988.46663999999998</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4449.1099999999997</v>
      </c>
      <c r="D181" s="2">
        <f>'PR-RAS'!E185</f>
        <v>6755.4</v>
      </c>
      <c r="E181" s="2">
        <v>0</v>
      </c>
      <c r="F181" s="2">
        <v>0</v>
      </c>
      <c r="G181" s="3">
        <f t="shared" si="0"/>
        <v>3232.7837999999997</v>
      </c>
      <c r="H181" s="3">
        <f t="shared" si="1"/>
        <v>0.50999999999930878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4822.8599999999997</v>
      </c>
      <c r="D182" s="2">
        <f>'PR-RAS'!E186</f>
        <v>4624.51</v>
      </c>
      <c r="E182" s="2">
        <v>0</v>
      </c>
      <c r="F182" s="2">
        <v>0</v>
      </c>
      <c r="G182" s="3">
        <f t="shared" si="0"/>
        <v>2547.01028</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1758.66</v>
      </c>
      <c r="D183" s="2">
        <f>'PR-RAS'!E187</f>
        <v>3135.47</v>
      </c>
      <c r="E183" s="2">
        <v>0</v>
      </c>
      <c r="F183" s="2">
        <v>0</v>
      </c>
      <c r="G183" s="3">
        <f t="shared" si="0"/>
        <v>1461.3871999999999</v>
      </c>
      <c r="H183" s="3">
        <f t="shared" si="1"/>
        <v>0.80999999999971806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2180.16</v>
      </c>
      <c r="D184" s="2">
        <f>'PR-RAS'!E188</f>
        <v>1924.89</v>
      </c>
      <c r="E184" s="2">
        <v>0</v>
      </c>
      <c r="F184" s="2">
        <v>0</v>
      </c>
      <c r="G184" s="3">
        <f t="shared" si="0"/>
        <v>1103.47902</v>
      </c>
      <c r="H184" s="3">
        <f t="shared" si="1"/>
        <v>0.26999999999975444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11041.23</v>
      </c>
      <c r="D190" s="2">
        <f>'PR-RAS'!E194</f>
        <v>11607.14</v>
      </c>
      <c r="E190" s="2">
        <v>0</v>
      </c>
      <c r="F190" s="2">
        <v>0</v>
      </c>
      <c r="G190" s="3">
        <f t="shared" si="0"/>
        <v>6474.2913899999994</v>
      </c>
      <c r="H190" s="3">
        <f t="shared" si="1"/>
        <v>0.36999999999898137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842.59</v>
      </c>
      <c r="D192" s="2">
        <f>'PR-RAS'!E196</f>
        <v>1241.06</v>
      </c>
      <c r="E192" s="2">
        <v>0</v>
      </c>
      <c r="F192" s="2">
        <v>0</v>
      </c>
      <c r="G192" s="3">
        <f t="shared" si="0"/>
        <v>635.01961000000006</v>
      </c>
      <c r="H192" s="3">
        <f t="shared" si="1"/>
        <v>0.4699999999999136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2112.88</v>
      </c>
      <c r="D193" s="2">
        <f>'PR-RAS'!E197</f>
        <v>1703.58</v>
      </c>
      <c r="E193" s="2">
        <v>0</v>
      </c>
      <c r="F193" s="2">
        <v>0</v>
      </c>
      <c r="G193" s="3">
        <f t="shared" si="0"/>
        <v>1059.8476800000001</v>
      </c>
      <c r="H193" s="3">
        <f t="shared" si="1"/>
        <v>0.53999999999996362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1374</v>
      </c>
      <c r="D194" s="2">
        <f>'PR-RAS'!E198</f>
        <v>1268</v>
      </c>
      <c r="E194" s="2">
        <v>0</v>
      </c>
      <c r="F194" s="2">
        <v>0</v>
      </c>
      <c r="G194" s="3">
        <f t="shared" si="0"/>
        <v>754.63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2192.9</v>
      </c>
      <c r="D195" s="2">
        <f>'PR-RAS'!E199</f>
        <v>2523</v>
      </c>
      <c r="E195" s="2">
        <v>0</v>
      </c>
      <c r="F195" s="2">
        <v>0</v>
      </c>
      <c r="G195" s="3">
        <f t="shared" si="0"/>
        <v>1404.3466000000001</v>
      </c>
      <c r="H195" s="3">
        <f t="shared" si="1"/>
        <v>9.9999999999909051E-2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4518.8599999999997</v>
      </c>
      <c r="D197" s="2">
        <f>'PR-RAS'!E201</f>
        <v>4871.5</v>
      </c>
      <c r="E197" s="2">
        <v>0</v>
      </c>
      <c r="F197" s="2">
        <v>0</v>
      </c>
      <c r="G197" s="3">
        <f t="shared" si="0"/>
        <v>2795.32456</v>
      </c>
      <c r="H197" s="3">
        <f t="shared" si="1"/>
        <v>0.64000000000032742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0.63</v>
      </c>
      <c r="D198" s="2">
        <f>'PR-RAS'!E202</f>
        <v>20.61</v>
      </c>
      <c r="E198" s="2">
        <v>0</v>
      </c>
      <c r="F198" s="2">
        <v>0</v>
      </c>
      <c r="G198" s="3">
        <f t="shared" si="0"/>
        <v>8.2444500000000005</v>
      </c>
      <c r="H198" s="3">
        <f t="shared" si="1"/>
        <v>0.76000000000000056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0.63</v>
      </c>
      <c r="D212" s="2">
        <f>'PR-RAS'!E216</f>
        <v>20.61</v>
      </c>
      <c r="E212" s="2">
        <v>0</v>
      </c>
      <c r="F212" s="2">
        <v>0</v>
      </c>
      <c r="G212" s="3">
        <f t="shared" si="0"/>
        <v>8.8303499999999993</v>
      </c>
      <c r="H212" s="3">
        <f t="shared" si="1"/>
        <v>0.76000000000000056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0.63</v>
      </c>
      <c r="D213" s="2">
        <f>'PR-RAS'!E217</f>
        <v>20.61</v>
      </c>
      <c r="E213" s="2">
        <v>0</v>
      </c>
      <c r="F213" s="2">
        <v>0</v>
      </c>
      <c r="G213" s="3">
        <f t="shared" si="0"/>
        <v>8.8721999999999994</v>
      </c>
      <c r="H213" s="3">
        <f t="shared" si="1"/>
        <v>0.76000000000000056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1213320.83</v>
      </c>
      <c r="D295" s="2">
        <f>'PR-RAS'!E299</f>
        <v>1401793.58</v>
      </c>
      <c r="E295" s="2">
        <v>0</v>
      </c>
      <c r="F295" s="2">
        <v>0</v>
      </c>
      <c r="G295" s="3">
        <f t="shared" si="12"/>
        <v>1180970.94906</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10075.770000000019</v>
      </c>
      <c r="D297" s="2">
        <f>'PR-RAS'!E301</f>
        <v>103975.75</v>
      </c>
      <c r="E297" s="2">
        <v>0</v>
      </c>
      <c r="F297" s="2">
        <v>0</v>
      </c>
      <c r="G297" s="3">
        <f t="shared" si="12"/>
        <v>64536.071920000002</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326553.81</v>
      </c>
      <c r="D298" s="2">
        <f>'PR-RAS'!E302</f>
        <v>308248.34000000003</v>
      </c>
      <c r="E298" s="2">
        <v>0</v>
      </c>
      <c r="F298" s="2">
        <v>0</v>
      </c>
      <c r="G298" s="3">
        <f t="shared" si="12"/>
        <v>280085.99552999996</v>
      </c>
      <c r="H298" s="3">
        <f t="shared" si="13"/>
        <v>0.53000000002793968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7846.76</v>
      </c>
      <c r="D300" s="2">
        <f>'PR-RAS'!E304</f>
        <v>103921.88</v>
      </c>
      <c r="E300" s="2">
        <v>0</v>
      </c>
      <c r="F300" s="2">
        <v>0</v>
      </c>
      <c r="G300" s="3">
        <f t="shared" si="12"/>
        <v>64491.465480000006</v>
      </c>
      <c r="H300" s="3">
        <f t="shared" si="13"/>
        <v>0.35999999999512511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810.52</v>
      </c>
      <c r="D301" s="2">
        <f>'PR-RAS'!E305</f>
        <v>1085.52</v>
      </c>
      <c r="E301" s="2">
        <v>0</v>
      </c>
      <c r="F301" s="2">
        <v>0</v>
      </c>
      <c r="G301" s="3">
        <f t="shared" si="12"/>
        <v>894.46799999999996</v>
      </c>
      <c r="H301" s="3">
        <f t="shared" si="13"/>
        <v>0.96000000000003638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8229.7000000000007</v>
      </c>
      <c r="D355" s="2">
        <f>'PR-RAS'!E360</f>
        <v>110710.86</v>
      </c>
      <c r="E355" s="2">
        <v>0</v>
      </c>
      <c r="F355" s="2">
        <v>0</v>
      </c>
      <c r="G355" s="3">
        <f t="shared" si="12"/>
        <v>81296.602679999996</v>
      </c>
      <c r="H355" s="3">
        <f t="shared" si="13"/>
        <v>0.43999999999869033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8229.7000000000007</v>
      </c>
      <c r="D368" s="2">
        <f>'PR-RAS'!E373</f>
        <v>110710.86</v>
      </c>
      <c r="E368" s="2">
        <v>0</v>
      </c>
      <c r="F368" s="2">
        <v>0</v>
      </c>
      <c r="G368" s="3">
        <f t="shared" si="12"/>
        <v>84282.07114</v>
      </c>
      <c r="H368" s="3">
        <f t="shared" si="13"/>
        <v>0.43999999999869033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7849.7</v>
      </c>
      <c r="D374" s="2">
        <f>'PR-RAS'!E379</f>
        <v>110330.86</v>
      </c>
      <c r="E374" s="2">
        <v>0</v>
      </c>
      <c r="F374" s="2">
        <v>0</v>
      </c>
      <c r="G374" s="3">
        <f t="shared" si="12"/>
        <v>85234.759660000011</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4862.5</v>
      </c>
      <c r="D375" s="2">
        <f>'PR-RAS'!E380</f>
        <v>1410.1</v>
      </c>
      <c r="E375" s="2">
        <v>0</v>
      </c>
      <c r="F375" s="2">
        <v>0</v>
      </c>
      <c r="G375" s="3">
        <f t="shared" si="12"/>
        <v>2873.3298</v>
      </c>
      <c r="H375" s="3">
        <f t="shared" si="13"/>
        <v>0.59999999999990905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935</v>
      </c>
      <c r="E376" s="2">
        <v>0</v>
      </c>
      <c r="F376" s="2">
        <v>0</v>
      </c>
      <c r="G376" s="3">
        <f t="shared" si="12"/>
        <v>701.25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106629.36</v>
      </c>
      <c r="E380" s="2">
        <v>0</v>
      </c>
      <c r="F380" s="2">
        <v>0</v>
      </c>
      <c r="G380" s="3">
        <f t="shared" si="12"/>
        <v>80825.054879999996</v>
      </c>
      <c r="H380" s="3">
        <f t="shared" si="13"/>
        <v>0.36000000000058208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2987.2</v>
      </c>
      <c r="D381" s="2">
        <f>'PR-RAS'!E386</f>
        <v>1356.4</v>
      </c>
      <c r="E381" s="2">
        <v>0</v>
      </c>
      <c r="F381" s="2">
        <v>0</v>
      </c>
      <c r="G381" s="3">
        <f t="shared" si="12"/>
        <v>2166</v>
      </c>
      <c r="H381" s="3">
        <f t="shared" si="13"/>
        <v>0.59999999999990905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380</v>
      </c>
      <c r="D388" s="2">
        <f>'PR-RAS'!E393</f>
        <v>380</v>
      </c>
      <c r="E388" s="2">
        <v>0</v>
      </c>
      <c r="F388" s="2">
        <v>0</v>
      </c>
      <c r="G388" s="3">
        <f t="shared" si="12"/>
        <v>441.18</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380</v>
      </c>
      <c r="D389" s="2">
        <f>'PR-RAS'!E394</f>
        <v>380</v>
      </c>
      <c r="E389" s="2">
        <v>0</v>
      </c>
      <c r="F389" s="2">
        <v>0</v>
      </c>
      <c r="G389" s="3">
        <f t="shared" si="12"/>
        <v>442.32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8229.7000000000007</v>
      </c>
      <c r="D413" s="2">
        <f>'PR-RAS'!E418</f>
        <v>110710.86</v>
      </c>
      <c r="E413" s="2">
        <v>0</v>
      </c>
      <c r="F413" s="2">
        <v>0</v>
      </c>
      <c r="G413" s="3">
        <f t="shared" si="12"/>
        <v>94616.385039999994</v>
      </c>
      <c r="H413" s="3">
        <f t="shared" si="13"/>
        <v>0.43999999999869033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1203245.06</v>
      </c>
      <c r="D417" s="2">
        <f>'PR-RAS'!E422</f>
        <v>1297817.83</v>
      </c>
      <c r="E417" s="2">
        <v>0</v>
      </c>
      <c r="F417" s="2">
        <v>0</v>
      </c>
      <c r="G417" s="3">
        <f t="shared" si="12"/>
        <v>1580334.37952</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1221550.53</v>
      </c>
      <c r="D418" s="2">
        <f>'PR-RAS'!E423</f>
        <v>1512504.4400000002</v>
      </c>
      <c r="E418" s="2">
        <v>0</v>
      </c>
      <c r="F418" s="2">
        <v>0</v>
      </c>
      <c r="G418" s="3">
        <f t="shared" si="12"/>
        <v>1770815.27397</v>
      </c>
      <c r="H418" s="3">
        <f t="shared" si="13"/>
        <v>0.91000000014901161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18305.469999999972</v>
      </c>
      <c r="D420" s="2">
        <f>'PR-RAS'!E425</f>
        <v>214686.6100000001</v>
      </c>
      <c r="E420" s="2">
        <v>0</v>
      </c>
      <c r="F420" s="2">
        <v>0</v>
      </c>
      <c r="G420" s="3">
        <f t="shared" si="12"/>
        <v>187577.37111000007</v>
      </c>
      <c r="H420" s="3">
        <f t="shared" si="13"/>
        <v>0.85999999986961484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326553.81</v>
      </c>
      <c r="D421" s="2">
        <f>'PR-RAS'!E426</f>
        <v>308248.34000000003</v>
      </c>
      <c r="E421" s="2">
        <v>0</v>
      </c>
      <c r="F421" s="2">
        <v>0</v>
      </c>
      <c r="G421" s="3">
        <f t="shared" si="12"/>
        <v>396081.2058</v>
      </c>
      <c r="H421" s="3">
        <f t="shared" si="13"/>
        <v>0.53000000002793968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7846.76</v>
      </c>
      <c r="D423" s="2">
        <f>'PR-RAS'!E428</f>
        <v>103921.88</v>
      </c>
      <c r="E423" s="2">
        <v>0</v>
      </c>
      <c r="F423" s="2">
        <v>0</v>
      </c>
      <c r="G423" s="3">
        <f t="shared" si="12"/>
        <v>91021.399440000008</v>
      </c>
      <c r="H423" s="3">
        <f t="shared" si="13"/>
        <v>0.35999999999512511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1203245.06</v>
      </c>
      <c r="D637" s="2">
        <f>'PR-RAS'!E643</f>
        <v>1297817.83</v>
      </c>
      <c r="E637" s="2">
        <v>0</v>
      </c>
      <c r="F637" s="2">
        <v>0</v>
      </c>
      <c r="G637" s="3">
        <f t="shared" si="14"/>
        <v>2416088.1379200001</v>
      </c>
      <c r="H637" s="3">
        <f t="shared" si="15"/>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1221550.53</v>
      </c>
      <c r="D638" s="2">
        <f>'PR-RAS'!E644</f>
        <v>1512504.4400000002</v>
      </c>
      <c r="E638" s="2">
        <v>0</v>
      </c>
      <c r="F638" s="2">
        <v>0</v>
      </c>
      <c r="G638" s="3">
        <f t="shared" si="14"/>
        <v>2705058.3441699999</v>
      </c>
      <c r="H638" s="3">
        <f t="shared" si="15"/>
        <v>0.91000000014901161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18305.469999999972</v>
      </c>
      <c r="D640" s="2">
        <f>'PR-RAS'!E646</f>
        <v>214686.6100000001</v>
      </c>
      <c r="E640" s="2">
        <v>0</v>
      </c>
      <c r="F640" s="2">
        <v>0</v>
      </c>
      <c r="G640" s="3">
        <f t="shared" si="14"/>
        <v>286066.68291000009</v>
      </c>
      <c r="H640" s="3">
        <f t="shared" si="15"/>
        <v>0.85999999986961484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326553.81</v>
      </c>
      <c r="D641" s="2">
        <f>'PR-RAS'!E647</f>
        <v>308248.34000000003</v>
      </c>
      <c r="E641" s="2">
        <v>0</v>
      </c>
      <c r="F641" s="2">
        <v>0</v>
      </c>
      <c r="G641" s="3">
        <f t="shared" si="14"/>
        <v>603552.31359999999</v>
      </c>
      <c r="H641" s="3">
        <f t="shared" si="15"/>
        <v>0.53000000002793968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308248.34000000003</v>
      </c>
      <c r="D643" s="2">
        <f>'PR-RAS'!E649</f>
        <v>93561.729999999923</v>
      </c>
      <c r="E643" s="2">
        <v>0</v>
      </c>
      <c r="F643" s="2">
        <v>0</v>
      </c>
      <c r="G643" s="3">
        <f t="shared" si="14"/>
        <v>318028.69559999992</v>
      </c>
      <c r="H643" s="3">
        <f t="shared" si="15"/>
        <v>0.61000000010244548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86269.21</v>
      </c>
      <c r="D645" s="2">
        <f>'PR-RAS'!E651</f>
        <v>0</v>
      </c>
      <c r="E645" s="2">
        <v>0</v>
      </c>
      <c r="F645" s="2">
        <v>0</v>
      </c>
      <c r="G645" s="3">
        <f t="shared" si="14"/>
        <v>55557.371240000008</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45</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36</v>
      </c>
      <c r="E653" s="2">
        <v>0</v>
      </c>
      <c r="F653" s="2">
        <v>0</v>
      </c>
      <c r="G653" s="3">
        <f t="shared" si="14"/>
        <v>69.763999999999996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1037726.8</v>
      </c>
      <c r="D676" s="2">
        <f>'PR-RAS'!E683</f>
        <v>1132048.77</v>
      </c>
      <c r="E676" s="2">
        <v>0</v>
      </c>
      <c r="F676" s="2">
        <v>0</v>
      </c>
      <c r="G676" s="3">
        <f t="shared" si="14"/>
        <v>2228731.4295000001</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52425.25</v>
      </c>
      <c r="D677" s="2">
        <f>'PR-RAS'!E684</f>
        <v>52794.58</v>
      </c>
      <c r="E677" s="2">
        <v>0</v>
      </c>
      <c r="F677" s="2">
        <v>0</v>
      </c>
      <c r="G677" s="3">
        <f t="shared" si="14"/>
        <v>106817.74116000001</v>
      </c>
      <c r="H677" s="3">
        <f t="shared" si="15"/>
        <v>0.66999999999825377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57191.53</v>
      </c>
      <c r="D717" s="2">
        <f>'PR-RAS'!E724</f>
        <v>59358.01</v>
      </c>
      <c r="E717" s="2">
        <v>0</v>
      </c>
      <c r="F717" s="2">
        <v>0</v>
      </c>
      <c r="G717" s="3">
        <f t="shared" si="14"/>
        <v>125949.80579999999</v>
      </c>
      <c r="H717" s="3">
        <f t="shared" si="15"/>
        <v>0.48000000000320142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52303.21</v>
      </c>
      <c r="D727" s="2">
        <f>'PR-RAS'!E734</f>
        <v>48403.83</v>
      </c>
      <c r="E727" s="2">
        <v>0</v>
      </c>
      <c r="F727" s="2">
        <v>0</v>
      </c>
      <c r="G727" s="3">
        <f t="shared" si="14"/>
        <v>108254.49162</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2994.16</v>
      </c>
      <c r="D729" s="2">
        <f>'PR-RAS'!E736</f>
        <v>1264</v>
      </c>
      <c r="E729" s="2">
        <v>0</v>
      </c>
      <c r="F729" s="2">
        <v>0</v>
      </c>
      <c r="G729" s="3">
        <f t="shared" si="14"/>
        <v>4020.1324799999998</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3018.75</v>
      </c>
      <c r="D730" s="2">
        <f>'PR-RAS'!E737</f>
        <v>3887.45</v>
      </c>
      <c r="E730" s="2">
        <v>0</v>
      </c>
      <c r="F730" s="2">
        <v>0</v>
      </c>
      <c r="G730" s="3">
        <f t="shared" si="14"/>
        <v>7868.5708499999992</v>
      </c>
      <c r="H730" s="3">
        <f t="shared" si="15"/>
        <v>0.6999999999998181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523.36</v>
      </c>
      <c r="D732" s="2">
        <f>'PR-RAS'!E739</f>
        <v>1410.95</v>
      </c>
      <c r="E732" s="2">
        <v>0</v>
      </c>
      <c r="F732" s="2">
        <v>0</v>
      </c>
      <c r="G732" s="3">
        <f t="shared" si="14"/>
        <v>2445.3850600000001</v>
      </c>
      <c r="H732" s="3">
        <f t="shared" si="15"/>
        <v>0.40999999999996817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343.86</v>
      </c>
      <c r="D735" s="2">
        <f>'PR-RAS'!E742</f>
        <v>816.82</v>
      </c>
      <c r="E735" s="2">
        <v>0</v>
      </c>
      <c r="F735" s="2">
        <v>0</v>
      </c>
      <c r="G735" s="3">
        <f t="shared" si="14"/>
        <v>1451.4849999999999</v>
      </c>
      <c r="H735" s="3">
        <f t="shared" si="15"/>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474456.31</v>
      </c>
      <c r="D1011" s="7">
        <f>BILANCA!E6</f>
        <v>443684.07999999996</v>
      </c>
      <c r="E1011" s="7">
        <v>0</v>
      </c>
      <c r="F1011" s="7">
        <v>0</v>
      </c>
      <c r="G1011" s="8">
        <f t="shared" ref="G1011:G1306" si="38">B1011/1000*C1011+B1011/500*D1011</f>
        <v>1361.82447</v>
      </c>
      <c r="H1011" s="8">
        <f t="shared" si="35"/>
        <v>0.38999999995576218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61914.429999999978</v>
      </c>
      <c r="D1012" s="2">
        <f>BILANCA!E7</f>
        <v>136093.32999999999</v>
      </c>
      <c r="E1012" s="2">
        <v>0</v>
      </c>
      <c r="F1012" s="2">
        <v>0</v>
      </c>
      <c r="G1012" s="3">
        <f t="shared" si="38"/>
        <v>668.20217999999988</v>
      </c>
      <c r="H1012" s="3">
        <f t="shared" si="35"/>
        <v>0.75999999996565748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5713.72</v>
      </c>
      <c r="D1013" s="2">
        <f>BILANCA!E8</f>
        <v>5713.72</v>
      </c>
      <c r="E1013" s="2">
        <v>0</v>
      </c>
      <c r="F1013" s="2">
        <v>0</v>
      </c>
      <c r="G1013" s="3">
        <f t="shared" si="38"/>
        <v>51.423480000000012</v>
      </c>
      <c r="H1013" s="3">
        <f t="shared" si="35"/>
        <v>0.55999999999949068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5713.72</v>
      </c>
      <c r="D1015" s="2">
        <f>BILANCA!E10</f>
        <v>5713.72</v>
      </c>
      <c r="E1015" s="2">
        <v>0</v>
      </c>
      <c r="F1015" s="2">
        <v>0</v>
      </c>
      <c r="G1015" s="3">
        <f t="shared" si="38"/>
        <v>85.705800000000011</v>
      </c>
      <c r="H1015" s="3">
        <f t="shared" si="35"/>
        <v>0.55999999999949068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56200.709999999977</v>
      </c>
      <c r="D1017" s="2">
        <f>BILANCA!E12</f>
        <v>130379.61</v>
      </c>
      <c r="E1017" s="2">
        <v>0</v>
      </c>
      <c r="F1017" s="2">
        <v>0</v>
      </c>
      <c r="G1017" s="3">
        <f t="shared" si="38"/>
        <v>2218.7195099999999</v>
      </c>
      <c r="H1017" s="3">
        <f t="shared" si="35"/>
        <v>0.68000000002211891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54759.849999999977</v>
      </c>
      <c r="D1024" s="2">
        <f>BILANCA!E19</f>
        <v>128902.32</v>
      </c>
      <c r="E1024" s="2">
        <v>0</v>
      </c>
      <c r="F1024" s="2">
        <v>0</v>
      </c>
      <c r="G1024" s="3">
        <f t="shared" si="38"/>
        <v>4375.9028600000001</v>
      </c>
      <c r="H1024" s="3">
        <f t="shared" si="35"/>
        <v>0.47000000003026798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107005.63</v>
      </c>
      <c r="D1025" s="2">
        <f>BILANCA!E20</f>
        <v>108283.01</v>
      </c>
      <c r="E1025" s="2">
        <v>0</v>
      </c>
      <c r="F1025" s="2">
        <v>0</v>
      </c>
      <c r="G1025" s="3">
        <f t="shared" si="38"/>
        <v>4853.5747499999998</v>
      </c>
      <c r="H1025" s="3">
        <f t="shared" si="35"/>
        <v>0.3799999999901047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5942.91</v>
      </c>
      <c r="D1026" s="2">
        <f>BILANCA!E21</f>
        <v>6761.78</v>
      </c>
      <c r="E1026" s="2">
        <v>0</v>
      </c>
      <c r="F1026" s="2">
        <v>0</v>
      </c>
      <c r="G1026" s="3">
        <f t="shared" si="38"/>
        <v>311.46352000000002</v>
      </c>
      <c r="H1026" s="3">
        <f t="shared" si="35"/>
        <v>0.31000000000040018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282288.56</v>
      </c>
      <c r="D1030" s="2">
        <f>BILANCA!E25</f>
        <v>388917.92</v>
      </c>
      <c r="E1030" s="2">
        <v>0</v>
      </c>
      <c r="F1030" s="2">
        <v>0</v>
      </c>
      <c r="G1030" s="3">
        <f t="shared" si="38"/>
        <v>21202.488000000001</v>
      </c>
      <c r="H1030" s="3">
        <f t="shared" si="35"/>
        <v>0.52000000001862645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29708.5</v>
      </c>
      <c r="D1031" s="2">
        <f>BILANCA!E26</f>
        <v>31064.9</v>
      </c>
      <c r="E1031" s="2">
        <v>0</v>
      </c>
      <c r="F1031" s="2">
        <v>0</v>
      </c>
      <c r="G1031" s="3">
        <f t="shared" si="38"/>
        <v>1928.6043000000002</v>
      </c>
      <c r="H1031" s="3">
        <f t="shared" si="3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370185.75</v>
      </c>
      <c r="D1033" s="2">
        <f>BILANCA!E28</f>
        <v>406125.29</v>
      </c>
      <c r="E1033" s="2">
        <v>0</v>
      </c>
      <c r="F1033" s="2">
        <v>0</v>
      </c>
      <c r="G1033" s="3">
        <f t="shared" si="38"/>
        <v>27196.03559</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1440.8600000000001</v>
      </c>
      <c r="D1040" s="2">
        <f>BILANCA!E35</f>
        <v>1477.2900000000002</v>
      </c>
      <c r="E1040" s="2">
        <v>0</v>
      </c>
      <c r="F1040" s="2">
        <v>0</v>
      </c>
      <c r="G1040" s="3">
        <f t="shared" si="38"/>
        <v>131.86320000000001</v>
      </c>
      <c r="H1040" s="3">
        <f t="shared" si="35"/>
        <v>0.43000000000006366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2016.18</v>
      </c>
      <c r="D1041" s="2">
        <f>BILANCA!E36</f>
        <v>2396.1799999999998</v>
      </c>
      <c r="E1041" s="2">
        <v>0</v>
      </c>
      <c r="F1041" s="2">
        <v>0</v>
      </c>
      <c r="G1041" s="3">
        <f t="shared" si="38"/>
        <v>211.06473999999997</v>
      </c>
      <c r="H1041" s="3">
        <f t="shared" si="35"/>
        <v>0.35999999999989996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1090.45</v>
      </c>
      <c r="D1042" s="2">
        <f>BILANCA!E37</f>
        <v>1090.45</v>
      </c>
      <c r="E1042" s="2">
        <v>0</v>
      </c>
      <c r="F1042" s="2">
        <v>0</v>
      </c>
      <c r="G1042" s="3">
        <f t="shared" si="38"/>
        <v>104.68320000000001</v>
      </c>
      <c r="H1042" s="3">
        <f t="shared" si="35"/>
        <v>0.90000000000009095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1665.77</v>
      </c>
      <c r="D1045" s="2">
        <f>BILANCA!E40</f>
        <v>2009.34</v>
      </c>
      <c r="E1045" s="2">
        <v>0</v>
      </c>
      <c r="F1045" s="2">
        <v>0</v>
      </c>
      <c r="G1045" s="3">
        <f t="shared" si="38"/>
        <v>198.95575000000002</v>
      </c>
      <c r="H1045" s="3">
        <f t="shared" si="35"/>
        <v>0.56999999999993634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15536.05</v>
      </c>
      <c r="D1059" s="2">
        <f>BILANCA!E54</f>
        <v>16633.3</v>
      </c>
      <c r="E1059" s="2">
        <v>0</v>
      </c>
      <c r="F1059" s="2">
        <v>0</v>
      </c>
      <c r="G1059" s="3">
        <f t="shared" si="38"/>
        <v>2391.3298500000001</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15536.05</v>
      </c>
      <c r="D1060" s="2">
        <f>BILANCA!E55</f>
        <v>16633.3</v>
      </c>
      <c r="E1060" s="2">
        <v>0</v>
      </c>
      <c r="F1060" s="2">
        <v>0</v>
      </c>
      <c r="G1060" s="3">
        <f t="shared" si="38"/>
        <v>2440.1324999999997</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412541.88</v>
      </c>
      <c r="D1074" s="2">
        <f>BILANCA!E69</f>
        <v>307590.75</v>
      </c>
      <c r="E1074" s="2">
        <v>0</v>
      </c>
      <c r="F1074" s="2">
        <v>0</v>
      </c>
      <c r="G1074" s="3">
        <f t="shared" si="38"/>
        <v>65774.296319999994</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298.64</v>
      </c>
      <c r="E1087" s="2">
        <v>0</v>
      </c>
      <c r="F1087" s="2">
        <v>0</v>
      </c>
      <c r="G1087" s="3">
        <f t="shared" si="38"/>
        <v>45.990559999999995</v>
      </c>
      <c r="H1087" s="3">
        <f t="shared" si="35"/>
        <v>0.36000000000001364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298.64</v>
      </c>
      <c r="E1092" s="2">
        <v>0</v>
      </c>
      <c r="F1092" s="2">
        <v>0</v>
      </c>
      <c r="G1092" s="3">
        <f t="shared" si="38"/>
        <v>48.976959999999998</v>
      </c>
      <c r="H1092" s="3">
        <f t="shared" si="35"/>
        <v>0.36000000000001364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326272.67</v>
      </c>
      <c r="D1152" s="2">
        <f>BILANCA!E147</f>
        <v>307292.11</v>
      </c>
      <c r="E1152" s="2">
        <v>0</v>
      </c>
      <c r="F1152" s="2">
        <v>0</v>
      </c>
      <c r="G1152" s="3">
        <f t="shared" si="38"/>
        <v>133601.67837999997</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4390.75</v>
      </c>
      <c r="D1155" s="2">
        <f>BILANCA!E150</f>
        <v>99789.51</v>
      </c>
      <c r="E1155" s="2">
        <v>0</v>
      </c>
      <c r="F1155" s="2">
        <v>0</v>
      </c>
      <c r="G1155" s="3">
        <f t="shared" si="38"/>
        <v>29575.616649999996</v>
      </c>
      <c r="H1155" s="3">
        <f t="shared" si="41"/>
        <v>0.74000000000523869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4390.75</v>
      </c>
      <c r="D1161" s="2">
        <f>BILANCA!E156</f>
        <v>99789.51</v>
      </c>
      <c r="E1161" s="2">
        <v>0</v>
      </c>
      <c r="F1161" s="2">
        <v>0</v>
      </c>
      <c r="G1161" s="3">
        <f t="shared" si="38"/>
        <v>30799.435269999998</v>
      </c>
      <c r="H1161" s="3">
        <f t="shared" si="41"/>
        <v>0.74000000000523869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2645.49</v>
      </c>
      <c r="D1165" s="2">
        <f>BILANCA!E160</f>
        <v>3046.85</v>
      </c>
      <c r="E1165" s="2">
        <v>0</v>
      </c>
      <c r="F1165" s="2">
        <v>0</v>
      </c>
      <c r="G1165" s="3">
        <f t="shared" si="38"/>
        <v>1354.5744500000001</v>
      </c>
      <c r="H1165" s="3">
        <f t="shared" si="41"/>
        <v>0.63999999999987267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810.52</v>
      </c>
      <c r="D1166" s="2">
        <f>BILANCA!E161</f>
        <v>1085.52</v>
      </c>
      <c r="E1166" s="2">
        <v>0</v>
      </c>
      <c r="F1166" s="2">
        <v>0</v>
      </c>
      <c r="G1166" s="3">
        <f t="shared" si="38"/>
        <v>465.12335999999999</v>
      </c>
      <c r="H1166" s="3">
        <f t="shared" si="41"/>
        <v>0.96000000000003638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318425.90999999997</v>
      </c>
      <c r="D1167" s="2">
        <f>BILANCA!E162</f>
        <v>203370.23</v>
      </c>
      <c r="E1167" s="2">
        <v>0</v>
      </c>
      <c r="F1167" s="2">
        <v>0</v>
      </c>
      <c r="G1167" s="3">
        <f t="shared" si="38"/>
        <v>113851.12009</v>
      </c>
      <c r="H1167" s="3">
        <f t="shared" si="41"/>
        <v>0.32000000003608875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86269.21</v>
      </c>
      <c r="D1176" s="2">
        <f>BILANCA!E171</f>
        <v>0</v>
      </c>
      <c r="E1176" s="2">
        <v>0</v>
      </c>
      <c r="F1176" s="2">
        <v>0</v>
      </c>
      <c r="G1176" s="3">
        <f t="shared" si="38"/>
        <v>14320.688860000002</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86269.21</v>
      </c>
      <c r="D1179" s="2">
        <f>BILANCA!E174</f>
        <v>0</v>
      </c>
      <c r="E1179" s="2">
        <v>0</v>
      </c>
      <c r="F1179" s="2">
        <v>0</v>
      </c>
      <c r="G1179" s="3">
        <f t="shared" si="38"/>
        <v>14579.496490000001</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474456.30999999994</v>
      </c>
      <c r="D1180" s="2">
        <f>BILANCA!E176</f>
        <v>443684.08</v>
      </c>
      <c r="E1180" s="2">
        <v>0</v>
      </c>
      <c r="F1180" s="2">
        <v>0</v>
      </c>
      <c r="G1180" s="3">
        <f t="shared" si="38"/>
        <v>231510.1599</v>
      </c>
      <c r="H1180" s="3">
        <f t="shared" si="41"/>
        <v>0.38999999995576218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96446.78</v>
      </c>
      <c r="D1181" s="2">
        <f>BILANCA!E177</f>
        <v>110107.14</v>
      </c>
      <c r="E1181" s="2">
        <v>0</v>
      </c>
      <c r="F1181" s="2">
        <v>0</v>
      </c>
      <c r="G1181" s="3">
        <f t="shared" si="38"/>
        <v>54149.041260000005</v>
      </c>
      <c r="H1181" s="3">
        <f t="shared" si="41"/>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96446.78</v>
      </c>
      <c r="D1182" s="2">
        <f>BILANCA!E178</f>
        <v>109808.5</v>
      </c>
      <c r="E1182" s="2">
        <v>0</v>
      </c>
      <c r="F1182" s="2">
        <v>0</v>
      </c>
      <c r="G1182" s="3">
        <f t="shared" si="38"/>
        <v>54362.970159999997</v>
      </c>
      <c r="H1182" s="3">
        <f t="shared" si="41"/>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86269.21</v>
      </c>
      <c r="D1183" s="2">
        <f>BILANCA!E179</f>
        <v>99595.51</v>
      </c>
      <c r="E1183" s="2">
        <v>0</v>
      </c>
      <c r="F1183" s="2">
        <v>0</v>
      </c>
      <c r="G1183" s="3">
        <f t="shared" si="38"/>
        <v>49384.619789999997</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10177.57</v>
      </c>
      <c r="D1184" s="2">
        <f>BILANCA!E180</f>
        <v>10212.99</v>
      </c>
      <c r="E1184" s="2">
        <v>0</v>
      </c>
      <c r="F1184" s="2">
        <v>0</v>
      </c>
      <c r="G1184" s="3">
        <f t="shared" si="38"/>
        <v>5325.0176999999994</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298.64</v>
      </c>
      <c r="E1251" s="2">
        <v>0</v>
      </c>
      <c r="F1251" s="2">
        <v>0</v>
      </c>
      <c r="G1251" s="3">
        <f>B1251/1000*C1251+B1251/500*D1251</f>
        <v>143.94448</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378009.52999999997</v>
      </c>
      <c r="D1255" s="2">
        <f>BILANCA!E251</f>
        <v>333576.94</v>
      </c>
      <c r="E1255" s="2">
        <v>0</v>
      </c>
      <c r="F1255" s="2">
        <v>0</v>
      </c>
      <c r="G1255" s="3">
        <f t="shared" si="38"/>
        <v>256065.03545</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61914.43</v>
      </c>
      <c r="D1256" s="2">
        <f>BILANCA!E252</f>
        <v>136093.32999999999</v>
      </c>
      <c r="E1256" s="2">
        <v>0</v>
      </c>
      <c r="F1256" s="2">
        <v>0</v>
      </c>
      <c r="G1256" s="3">
        <f t="shared" si="38"/>
        <v>82188.868139999991</v>
      </c>
      <c r="H1256" s="3">
        <f t="shared" si="41"/>
        <v>0.75999999998748535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61914.43</v>
      </c>
      <c r="D1257" s="2">
        <f>BILANCA!E253</f>
        <v>136093.32999999999</v>
      </c>
      <c r="E1257" s="2">
        <v>0</v>
      </c>
      <c r="F1257" s="2">
        <v>0</v>
      </c>
      <c r="G1257" s="3">
        <f t="shared" si="38"/>
        <v>82522.969229999988</v>
      </c>
      <c r="H1257" s="3">
        <f t="shared" si="41"/>
        <v>0.75999999998748535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308248.33999999997</v>
      </c>
      <c r="D1259" s="2">
        <f>BILANCA!E255</f>
        <v>93561.73</v>
      </c>
      <c r="E1259" s="2">
        <v>0</v>
      </c>
      <c r="F1259" s="2">
        <v>0</v>
      </c>
      <c r="G1259" s="3">
        <f t="shared" si="38"/>
        <v>123347.57819999999</v>
      </c>
      <c r="H1259" s="3">
        <f t="shared" si="41"/>
        <v>0.60999999997147825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316098.03999999998</v>
      </c>
      <c r="D1260" s="2">
        <f>BILANCA!E256</f>
        <v>203892.59</v>
      </c>
      <c r="E1260" s="2">
        <v>0</v>
      </c>
      <c r="F1260" s="2">
        <v>0</v>
      </c>
      <c r="G1260" s="3">
        <f t="shared" si="38"/>
        <v>180970.80499999999</v>
      </c>
      <c r="H1260" s="3">
        <f t="shared" si="41"/>
        <v>0.4499999999825377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316098.03999999998</v>
      </c>
      <c r="D1261" s="2">
        <f>BILANCA!E257</f>
        <v>203892.59</v>
      </c>
      <c r="E1261" s="2">
        <v>0</v>
      </c>
      <c r="F1261" s="2">
        <v>0</v>
      </c>
      <c r="G1261" s="3">
        <f t="shared" si="38"/>
        <v>181694.68822000001</v>
      </c>
      <c r="H1261" s="3">
        <f t="shared" si="41"/>
        <v>0.4499999999825377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7849.7</v>
      </c>
      <c r="D1264" s="2">
        <f>BILANCA!E260</f>
        <v>110330.86</v>
      </c>
      <c r="E1264" s="2">
        <v>0</v>
      </c>
      <c r="F1264" s="2">
        <v>0</v>
      </c>
      <c r="G1264" s="3">
        <f t="shared" si="38"/>
        <v>58041.900679999999</v>
      </c>
      <c r="H1264" s="3">
        <f t="shared" si="41"/>
        <v>0.43999999999959982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7849.7</v>
      </c>
      <c r="D1266" s="2">
        <f>BILANCA!E262</f>
        <v>110330.86</v>
      </c>
      <c r="E1266" s="2">
        <v>0</v>
      </c>
      <c r="F1266" s="2">
        <v>0</v>
      </c>
      <c r="G1266" s="3">
        <f t="shared" si="38"/>
        <v>58498.923520000004</v>
      </c>
      <c r="H1266" s="3">
        <f t="shared" si="41"/>
        <v>0.43999999999959982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7846.76</v>
      </c>
      <c r="D1278" s="2">
        <f>BILANCA!E274</f>
        <v>103921.87999999999</v>
      </c>
      <c r="E1278" s="2">
        <v>0</v>
      </c>
      <c r="F1278" s="2">
        <v>0</v>
      </c>
      <c r="G1278" s="3">
        <f t="shared" si="38"/>
        <v>57805.059359999999</v>
      </c>
      <c r="H1278" s="3">
        <f t="shared" si="41"/>
        <v>0.36000000000967702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4390.75</v>
      </c>
      <c r="D1281" s="2">
        <f>BILANCA!E277</f>
        <v>99789.51</v>
      </c>
      <c r="E1281" s="2">
        <v>0</v>
      </c>
      <c r="F1281" s="2">
        <v>0</v>
      </c>
      <c r="G1281" s="3">
        <f t="shared" si="48"/>
        <v>55275.807670000002</v>
      </c>
      <c r="H1281" s="3">
        <f t="shared" si="49"/>
        <v>0.74000000000523869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4390.75</v>
      </c>
      <c r="D1287" s="2">
        <f>BILANCA!E283</f>
        <v>99789.51</v>
      </c>
      <c r="E1287" s="2">
        <v>0</v>
      </c>
      <c r="F1287" s="2">
        <v>0</v>
      </c>
      <c r="G1287" s="3">
        <f t="shared" si="48"/>
        <v>56499.62629</v>
      </c>
      <c r="H1287" s="3">
        <f t="shared" si="49"/>
        <v>0.74000000000523869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2645.49</v>
      </c>
      <c r="D1291" s="2">
        <f>BILANCA!E287</f>
        <v>3046.85</v>
      </c>
      <c r="E1291" s="2">
        <v>0</v>
      </c>
      <c r="F1291" s="2">
        <v>0</v>
      </c>
      <c r="G1291" s="3">
        <f t="shared" si="48"/>
        <v>2455.7123900000001</v>
      </c>
      <c r="H1291" s="3">
        <f t="shared" si="49"/>
        <v>0.63999999999987267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810.52</v>
      </c>
      <c r="D1292" s="2">
        <f>BILANCA!E288</f>
        <v>1085.52</v>
      </c>
      <c r="E1292" s="2">
        <v>0</v>
      </c>
      <c r="F1292" s="2">
        <v>0</v>
      </c>
      <c r="G1292" s="3">
        <f t="shared" si="48"/>
        <v>840.79991999999993</v>
      </c>
      <c r="H1292" s="3">
        <f t="shared" si="49"/>
        <v>0.96000000000003638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2331.5500000000002</v>
      </c>
      <c r="D1301" s="2">
        <f>BILANCA!E297</f>
        <v>315528.8</v>
      </c>
      <c r="E1301" s="2">
        <v>0</v>
      </c>
      <c r="F1301" s="2">
        <v>0</v>
      </c>
      <c r="G1301" s="3">
        <f t="shared" si="38"/>
        <v>184316.24264999997</v>
      </c>
      <c r="H1301" s="3">
        <f t="shared" si="41"/>
        <v>0.65000000001145963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2331.5500000000002</v>
      </c>
      <c r="D1302" s="2">
        <f>BILANCA!E298</f>
        <v>315528.8</v>
      </c>
      <c r="E1302" s="2">
        <v>0</v>
      </c>
      <c r="F1302" s="2">
        <v>0</v>
      </c>
      <c r="G1302" s="3">
        <f t="shared" si="38"/>
        <v>184949.63179999997</v>
      </c>
      <c r="H1302" s="3">
        <f t="shared" si="41"/>
        <v>0.65000000001145963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7846.76</v>
      </c>
      <c r="D1305" s="2">
        <f>BILANCA!E302</f>
        <v>4132.37</v>
      </c>
      <c r="E1305" s="2">
        <v>0</v>
      </c>
      <c r="F1305" s="2">
        <v>0</v>
      </c>
      <c r="G1305" s="3">
        <f t="shared" si="38"/>
        <v>4752.8924999999999</v>
      </c>
      <c r="H1305" s="3">
        <f t="shared" si="41"/>
        <v>0.60999999999967258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318425.90999999997</v>
      </c>
      <c r="D1306" s="2">
        <f>BILANCA!E303</f>
        <v>303159.74</v>
      </c>
      <c r="E1306" s="2">
        <v>0</v>
      </c>
      <c r="F1306" s="2">
        <v>0</v>
      </c>
      <c r="G1306" s="3">
        <f t="shared" si="38"/>
        <v>273724.63543999998</v>
      </c>
      <c r="H1306" s="3">
        <f t="shared" si="41"/>
        <v>0.3500000000349246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298.64</v>
      </c>
      <c r="E1311" s="2">
        <v>0</v>
      </c>
      <c r="F1311" s="2">
        <v>0</v>
      </c>
      <c r="G1311" s="3">
        <f t="shared" si="52"/>
        <v>179.78127999999998</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318425.90999999997</v>
      </c>
      <c r="D1338" s="2">
        <f>BILANCA!E335</f>
        <v>203370.23</v>
      </c>
      <c r="E1338" s="2">
        <v>0</v>
      </c>
      <c r="F1338" s="2">
        <v>0</v>
      </c>
      <c r="G1338" s="3">
        <f t="shared" si="52"/>
        <v>237854.56935999999</v>
      </c>
      <c r="H1338" s="3">
        <f t="shared" si="41"/>
        <v>0.32000000003608875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96446.78</v>
      </c>
      <c r="D1340" s="2">
        <f>BILANCA!E337</f>
        <v>109808.5</v>
      </c>
      <c r="E1340" s="2">
        <v>0</v>
      </c>
      <c r="F1340" s="2">
        <v>0</v>
      </c>
      <c r="G1340" s="3">
        <f t="shared" si="52"/>
        <v>104301.04740000001</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298.64</v>
      </c>
      <c r="E1383" s="2">
        <v>0</v>
      </c>
      <c r="F1383" s="2">
        <v>0</v>
      </c>
      <c r="G1383" s="3">
        <f t="shared" si="59"/>
        <v>222.78543999999999</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2331.5500000000002</v>
      </c>
      <c r="D1390" s="2">
        <f>BILANCA!E387</f>
        <v>315528.8</v>
      </c>
      <c r="E1390" s="2">
        <v>0</v>
      </c>
      <c r="F1390" s="2">
        <v>0</v>
      </c>
      <c r="G1390" s="3">
        <f t="shared" ref="G1390:G1399" si="61">B1390/1000*C1390+B1390/500*D1390</f>
        <v>240687.87700000001</v>
      </c>
      <c r="H1390" s="3">
        <f t="shared" ref="H1390:H1399" si="62">ABS(C1390-ROUND(C1390,0))+ABS(D1390-ROUND(D1390,0))</f>
        <v>0.65000000001145963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1221550.53</v>
      </c>
      <c r="D1510" s="2">
        <f>'RAS-funkcijski'!E114</f>
        <v>1512504.44</v>
      </c>
      <c r="E1510" s="2">
        <v>0</v>
      </c>
      <c r="F1510" s="2">
        <v>0</v>
      </c>
      <c r="G1510" s="3">
        <f t="shared" si="52"/>
        <v>467121.53509999998</v>
      </c>
      <c r="H1510" s="3">
        <f t="shared" si="63"/>
        <v>0.90999999991618097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1221550.53</v>
      </c>
      <c r="D1511" s="2">
        <f>'RAS-funkcijski'!E115</f>
        <v>1512504.44</v>
      </c>
      <c r="E1511" s="2">
        <v>0</v>
      </c>
      <c r="F1511" s="2">
        <v>0</v>
      </c>
      <c r="G1511" s="3">
        <f t="shared" si="52"/>
        <v>471368.09450999997</v>
      </c>
      <c r="H1511" s="3">
        <f t="shared" si="63"/>
        <v>0.90999999991618097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1221550.53</v>
      </c>
      <c r="D1513" s="2">
        <f>'RAS-funkcijski'!E117</f>
        <v>1512504.44</v>
      </c>
      <c r="E1513" s="2">
        <v>0</v>
      </c>
      <c r="F1513" s="2">
        <v>0</v>
      </c>
      <c r="G1513" s="3">
        <f t="shared" si="52"/>
        <v>479861.21333</v>
      </c>
      <c r="H1513" s="3">
        <f t="shared" si="63"/>
        <v>0.90999999991618097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1221550.53</v>
      </c>
      <c r="D1537" s="14">
        <f>'RAS-funkcijski'!E141</f>
        <v>1512504.44</v>
      </c>
      <c r="E1537" s="14">
        <v>0</v>
      </c>
      <c r="F1537" s="14">
        <v>0</v>
      </c>
      <c r="G1537" s="15">
        <f t="shared" si="52"/>
        <v>581778.6391700001</v>
      </c>
      <c r="H1537" s="15">
        <f t="shared" si="63"/>
        <v>0.90999999991618097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36531.96</v>
      </c>
      <c r="E1538" s="7">
        <v>0</v>
      </c>
      <c r="F1538" s="7">
        <v>0</v>
      </c>
      <c r="G1538" s="8">
        <f t="shared" si="52"/>
        <v>73.063919999999996</v>
      </c>
      <c r="H1538" s="8">
        <f t="shared" si="63"/>
        <v>4.0000000000873115E-2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36531.96</v>
      </c>
      <c r="E1539" s="2">
        <v>0</v>
      </c>
      <c r="F1539" s="2">
        <v>0</v>
      </c>
      <c r="G1539" s="3">
        <f t="shared" si="52"/>
        <v>146.12783999999999</v>
      </c>
      <c r="H1539" s="3">
        <f t="shared" si="63"/>
        <v>4.0000000000873115E-2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36531.96</v>
      </c>
      <c r="E1540" s="2">
        <v>0</v>
      </c>
      <c r="F1540" s="2">
        <v>0</v>
      </c>
      <c r="G1540" s="3">
        <f t="shared" si="52"/>
        <v>219.19175999999999</v>
      </c>
      <c r="H1540" s="3">
        <f t="shared" si="63"/>
        <v>4.0000000000873115E-2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36531.96</v>
      </c>
      <c r="E1542" s="2">
        <v>0</v>
      </c>
      <c r="F1542" s="2">
        <v>0</v>
      </c>
      <c r="G1542" s="3">
        <f t="shared" si="52"/>
        <v>365.31959999999998</v>
      </c>
      <c r="H1542" s="3">
        <f t="shared" si="63"/>
        <v>4.0000000000873115E-2</v>
      </c>
      <c r="I1542" s="11">
        <f t="shared" si="64"/>
        <v>14.612784000318966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96446.78</v>
      </c>
      <c r="D1582" s="7"/>
      <c r="E1582" s="7">
        <v>0</v>
      </c>
      <c r="F1582" s="7">
        <v>0</v>
      </c>
      <c r="G1582" s="8">
        <f t="shared" ref="G1582:G1686" si="70">B1582/1000*C1582</f>
        <v>96.446780000000004</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1426825.76</v>
      </c>
      <c r="D1583" s="2">
        <v>0</v>
      </c>
      <c r="E1583" s="2">
        <v>0</v>
      </c>
      <c r="F1583" s="2">
        <v>0</v>
      </c>
      <c r="G1583" s="3">
        <f t="shared" si="70"/>
        <v>2853.6515199999999</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1315816.26</v>
      </c>
      <c r="D1585" s="2">
        <v>0</v>
      </c>
      <c r="E1585" s="2">
        <v>0</v>
      </c>
      <c r="F1585" s="2">
        <v>0</v>
      </c>
      <c r="G1585" s="3">
        <f t="shared" si="70"/>
        <v>5263.2650400000002</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1143671.71</v>
      </c>
      <c r="D1586" s="2">
        <v>0</v>
      </c>
      <c r="E1586" s="2">
        <v>0</v>
      </c>
      <c r="F1586" s="2">
        <v>0</v>
      </c>
      <c r="G1586" s="3">
        <f t="shared" si="70"/>
        <v>5718.3585499999999</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172130.69</v>
      </c>
      <c r="D1587" s="2">
        <v>0</v>
      </c>
      <c r="E1587" s="2">
        <v>0</v>
      </c>
      <c r="F1587" s="2">
        <v>0</v>
      </c>
      <c r="G1587" s="3">
        <f t="shared" si="70"/>
        <v>1032.78414</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13.86</v>
      </c>
      <c r="D1593" s="2">
        <v>0</v>
      </c>
      <c r="E1593" s="2">
        <v>0</v>
      </c>
      <c r="F1593" s="2">
        <v>0</v>
      </c>
      <c r="G1593" s="3">
        <f t="shared" si="70"/>
        <v>0.16632</v>
      </c>
      <c r="H1593" s="3">
        <f t="shared" si="71"/>
        <v>0.14000000000000057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110710.86</v>
      </c>
      <c r="D1594" s="2">
        <v>0</v>
      </c>
      <c r="E1594" s="2">
        <v>0</v>
      </c>
      <c r="F1594" s="2">
        <v>0</v>
      </c>
      <c r="G1594" s="3">
        <f t="shared" si="70"/>
        <v>1439.24118</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298.64</v>
      </c>
      <c r="D1601" s="2">
        <v>0</v>
      </c>
      <c r="E1601" s="2">
        <v>0</v>
      </c>
      <c r="F1601" s="2">
        <v>0</v>
      </c>
      <c r="G1601" s="3">
        <f>B1601/1000*C1601</f>
        <v>5.9727999999999994</v>
      </c>
      <c r="H1601" s="3">
        <f>ABS(C1601-ROUND(C1601,0))</f>
        <v>0.36000000000001364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1413165.4000000001</v>
      </c>
      <c r="D1602" s="2">
        <v>0</v>
      </c>
      <c r="E1602" s="2">
        <v>0</v>
      </c>
      <c r="F1602" s="2">
        <v>0</v>
      </c>
      <c r="G1602" s="3">
        <f t="shared" si="70"/>
        <v>29676.473400000006</v>
      </c>
      <c r="H1602" s="3">
        <f t="shared" si="71"/>
        <v>0.40000000013969839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1302454.54</v>
      </c>
      <c r="D1604" s="2">
        <v>0</v>
      </c>
      <c r="E1604" s="2">
        <v>0</v>
      </c>
      <c r="F1604" s="2">
        <v>0</v>
      </c>
      <c r="G1604" s="3">
        <f t="shared" si="70"/>
        <v>29956.454420000002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1130345.4099999999</v>
      </c>
      <c r="D1605" s="2">
        <v>0</v>
      </c>
      <c r="E1605" s="2">
        <v>0</v>
      </c>
      <c r="F1605" s="2">
        <v>0</v>
      </c>
      <c r="G1605" s="3">
        <f t="shared" si="70"/>
        <v>27128.289839999998</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172095.27</v>
      </c>
      <c r="D1606" s="2">
        <v>0</v>
      </c>
      <c r="E1606" s="2">
        <v>0</v>
      </c>
      <c r="F1606" s="2">
        <v>0</v>
      </c>
      <c r="G1606" s="3">
        <f t="shared" si="70"/>
        <v>4302.3817499999996</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13.86</v>
      </c>
      <c r="D1612" s="2">
        <v>0</v>
      </c>
      <c r="E1612" s="2">
        <v>0</v>
      </c>
      <c r="F1612" s="2">
        <v>0</v>
      </c>
      <c r="G1612" s="3">
        <f t="shared" si="70"/>
        <v>0.42965999999999999</v>
      </c>
      <c r="H1612" s="3">
        <f t="shared" si="71"/>
        <v>0.14000000000000057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110710.86</v>
      </c>
      <c r="D1613" s="2">
        <v>0</v>
      </c>
      <c r="E1613" s="2">
        <v>0</v>
      </c>
      <c r="F1613" s="2">
        <v>0</v>
      </c>
      <c r="G1613" s="3">
        <f t="shared" si="70"/>
        <v>3542.7475199999999</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110107.1399999999</v>
      </c>
      <c r="D1621" s="2">
        <v>0</v>
      </c>
      <c r="E1621" s="2">
        <v>0</v>
      </c>
      <c r="F1621" s="2">
        <v>0</v>
      </c>
      <c r="G1621" s="3">
        <f t="shared" si="70"/>
        <v>4404.2855999999956</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110107.14</v>
      </c>
      <c r="D1681" s="2">
        <v>0</v>
      </c>
      <c r="E1681" s="2">
        <v>0</v>
      </c>
      <c r="F1681" s="2">
        <v>0</v>
      </c>
      <c r="G1681" s="3">
        <f t="shared" si="70"/>
        <v>11010.714</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298.64</v>
      </c>
      <c r="D1682" s="2">
        <v>0</v>
      </c>
      <c r="E1682" s="2">
        <v>0</v>
      </c>
      <c r="F1682" s="2">
        <v>0</v>
      </c>
      <c r="G1682" s="3">
        <f t="shared" si="70"/>
        <v>30.16264</v>
      </c>
      <c r="H1682" s="3">
        <f t="shared" si="71"/>
        <v>0.36000000000001364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109808.5</v>
      </c>
      <c r="D1683" s="2">
        <v>0</v>
      </c>
      <c r="E1683" s="2">
        <v>0</v>
      </c>
      <c r="F1683" s="2">
        <v>0</v>
      </c>
      <c r="G1683" s="3">
        <f t="shared" si="70"/>
        <v>11200.466999999999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38680</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31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1203245.06</v>
      </c>
      <c r="I17" s="275">
        <f>'PR-RAS'!E6</f>
        <v>1297817.83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1213320.83</v>
      </c>
      <c r="I18" s="275">
        <f>'PR-RAS'!E152</f>
        <v>1401793.58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308248.34000000003</v>
      </c>
      <c r="I19" s="275">
        <f>'PR-RAS'!E649</f>
        <v>93561.729999999923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61914.429999999978</v>
      </c>
      <c r="I22" s="275">
        <f>BILANCA!E7</f>
        <v>136093.32999999999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412541.88</v>
      </c>
      <c r="I23" s="275">
        <f>BILANCA!E69</f>
        <v>307590.75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96446.78</v>
      </c>
      <c r="I24" s="275">
        <f>BILANCA!E177</f>
        <v>110107.14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378009.52999999997</v>
      </c>
      <c r="I25" s="275">
        <f>BILANCA!E251</f>
        <v>333576.94</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1221550.53</v>
      </c>
      <c r="I30" s="275">
        <f>'RAS-funkcijski'!E114</f>
        <v>1512504.44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1221550.53</v>
      </c>
      <c r="I31" s="275">
        <f>'RAS-funkcijski'!E141</f>
        <v>1512504.44</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36531.96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96446.78</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110107.1399999999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110107.14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25" zoomScaleNormal="100" workbookViewId="0">
      <selection activeCell="D652" sqref="D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1203245.06</v>
      </c>
      <c r="E6" s="60">
        <f>E7+E43+E49+E82+E106+E125+E134+E140</f>
        <v>1297817.83</v>
      </c>
      <c r="F6" s="45">
        <f t="shared" ref="F6:F132" si="0">IF(D6&lt;&gt;0,IF(E6/D6&gt;=100,"&gt;&gt;100",E6/D6*100),"-")</f>
        <v>107.85980953871525</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1090532.05</v>
      </c>
      <c r="E49" s="60">
        <f>E50+E53+E58+E61+E64+E68+E71+E74+E77</f>
        <v>1185223.3500000001</v>
      </c>
      <c r="F49" s="45">
        <f t="shared" si="0"/>
        <v>108.68303687177283</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1090532.05</v>
      </c>
      <c r="E68" s="60">
        <f t="shared" si="11"/>
        <v>1185223.3500000001</v>
      </c>
      <c r="F68" s="45">
        <f t="shared" si="0"/>
        <v>108.68303687177283</v>
      </c>
    </row>
    <row r="69" spans="1:6" ht="12.75" customHeight="1" x14ac:dyDescent="0.2">
      <c r="A69" s="63" t="s">
        <v>189</v>
      </c>
      <c r="B69" s="64" t="s">
        <v>190</v>
      </c>
      <c r="C69" s="247" t="s">
        <v>189</v>
      </c>
      <c r="D69" s="194">
        <v>1090152.05</v>
      </c>
      <c r="E69" s="194">
        <v>1184843.3500000001</v>
      </c>
      <c r="F69" s="45">
        <f t="shared" si="0"/>
        <v>108.68606356333505</v>
      </c>
    </row>
    <row r="70" spans="1:6" ht="24" x14ac:dyDescent="0.2">
      <c r="A70" s="63" t="s">
        <v>191</v>
      </c>
      <c r="B70" s="64" t="s">
        <v>192</v>
      </c>
      <c r="C70" s="247" t="s">
        <v>191</v>
      </c>
      <c r="D70" s="194">
        <v>380</v>
      </c>
      <c r="E70" s="194">
        <v>380</v>
      </c>
      <c r="F70" s="45">
        <f t="shared" si="0"/>
        <v>100</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v>
      </c>
      <c r="E82" s="60">
        <f t="shared" si="15"/>
        <v>0</v>
      </c>
      <c r="F82" s="45" t="str">
        <f t="shared" si="0"/>
        <v>-</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57191.53</v>
      </c>
      <c r="E106" s="60">
        <f>E107+E112+E120+E124</f>
        <v>59358.01</v>
      </c>
      <c r="F106" s="45">
        <f t="shared" si="0"/>
        <v>103.788113379726</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57191.53</v>
      </c>
      <c r="E112" s="60">
        <f t="shared" si="20"/>
        <v>59358.01</v>
      </c>
      <c r="F112" s="45">
        <f t="shared" si="0"/>
        <v>103.788113379726</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57191.53</v>
      </c>
      <c r="E117" s="194">
        <v>59358.01</v>
      </c>
      <c r="F117" s="45">
        <f t="shared" si="0"/>
        <v>103.788113379726</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5695</v>
      </c>
      <c r="E125" s="60">
        <f t="shared" si="22"/>
        <v>6358</v>
      </c>
      <c r="F125" s="45">
        <f t="shared" si="0"/>
        <v>111.64179104477611</v>
      </c>
    </row>
    <row r="126" spans="1:6" ht="12.75" customHeight="1" x14ac:dyDescent="0.2">
      <c r="A126" s="63">
        <v>661</v>
      </c>
      <c r="B126" s="65" t="s">
        <v>303</v>
      </c>
      <c r="C126" s="247" t="s">
        <v>304</v>
      </c>
      <c r="D126" s="60">
        <f t="shared" ref="D126:E126" si="23">SUM(D127:D128)</f>
        <v>5695</v>
      </c>
      <c r="E126" s="60">
        <f t="shared" si="23"/>
        <v>6358</v>
      </c>
      <c r="F126" s="45">
        <f t="shared" si="0"/>
        <v>111.64179104477611</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5695</v>
      </c>
      <c r="E128" s="194">
        <v>6358</v>
      </c>
      <c r="F128" s="45">
        <f t="shared" si="0"/>
        <v>111.64179104477611</v>
      </c>
    </row>
    <row r="129" spans="1:6" ht="36" x14ac:dyDescent="0.2">
      <c r="A129" s="63">
        <v>663</v>
      </c>
      <c r="B129" s="182" t="s">
        <v>309</v>
      </c>
      <c r="C129" s="247" t="s">
        <v>310</v>
      </c>
      <c r="D129" s="60">
        <f t="shared" ref="D129:E129" si="24">SUM(D130:D133)</f>
        <v>0</v>
      </c>
      <c r="E129" s="60">
        <f t="shared" si="24"/>
        <v>0</v>
      </c>
      <c r="F129" s="45" t="str">
        <f t="shared" si="0"/>
        <v>-</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49826.48</v>
      </c>
      <c r="E134" s="60">
        <f t="shared" si="25"/>
        <v>46878.47</v>
      </c>
      <c r="F134" s="45">
        <f t="shared" ref="F134:F229" si="26">IF(D134&lt;&gt;0,IF(E134/D134&gt;=100,"&gt;&gt;100",E134/D134*100),"-")</f>
        <v>94.083447195146036</v>
      </c>
    </row>
    <row r="135" spans="1:6" ht="24" x14ac:dyDescent="0.2">
      <c r="A135" s="63">
        <v>671</v>
      </c>
      <c r="B135" s="182" t="s">
        <v>321</v>
      </c>
      <c r="C135" s="247" t="s">
        <v>322</v>
      </c>
      <c r="D135" s="60">
        <f t="shared" ref="D135:E135" si="27">SUM(D136:D138)</f>
        <v>49826.48</v>
      </c>
      <c r="E135" s="60">
        <f t="shared" si="27"/>
        <v>46878.47</v>
      </c>
      <c r="F135" s="45">
        <f t="shared" si="26"/>
        <v>94.083447195146036</v>
      </c>
    </row>
    <row r="136" spans="1:6" ht="12.75" customHeight="1" x14ac:dyDescent="0.2">
      <c r="A136" s="63">
        <v>6711</v>
      </c>
      <c r="B136" s="65" t="s">
        <v>323</v>
      </c>
      <c r="C136" s="247" t="s">
        <v>324</v>
      </c>
      <c r="D136" s="194">
        <v>49826.48</v>
      </c>
      <c r="E136" s="194">
        <v>46878.47</v>
      </c>
      <c r="F136" s="45">
        <f t="shared" si="26"/>
        <v>94.083447195146036</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1213320.83</v>
      </c>
      <c r="E152" s="60">
        <f>E153+E164+E202+E221+E230+E262+E273</f>
        <v>1401793.58</v>
      </c>
      <c r="F152" s="45">
        <f t="shared" si="26"/>
        <v>115.53362847978138</v>
      </c>
    </row>
    <row r="153" spans="1:6" ht="12.75" customHeight="1" x14ac:dyDescent="0.2">
      <c r="A153" s="63">
        <v>31</v>
      </c>
      <c r="B153" s="64" t="s">
        <v>356</v>
      </c>
      <c r="C153" s="247" t="s">
        <v>357</v>
      </c>
      <c r="D153" s="60">
        <f t="shared" ref="D153:E153" si="30">D154+D159+D160</f>
        <v>1036038.8</v>
      </c>
      <c r="E153" s="60">
        <f t="shared" si="30"/>
        <v>1229642.28</v>
      </c>
      <c r="F153" s="45">
        <f t="shared" si="26"/>
        <v>118.68689473791906</v>
      </c>
    </row>
    <row r="154" spans="1:6" ht="12.75" customHeight="1" x14ac:dyDescent="0.2">
      <c r="A154" s="63">
        <v>311</v>
      </c>
      <c r="B154" s="64" t="s">
        <v>358</v>
      </c>
      <c r="C154" s="247" t="s">
        <v>359</v>
      </c>
      <c r="D154" s="60">
        <f t="shared" ref="D154:E154" si="31">SUM(D155:D158)</f>
        <v>867266.9</v>
      </c>
      <c r="E154" s="60">
        <f t="shared" si="31"/>
        <v>1032271.98</v>
      </c>
      <c r="F154" s="45">
        <f t="shared" si="26"/>
        <v>119.02587081324099</v>
      </c>
    </row>
    <row r="155" spans="1:6" ht="12.75" customHeight="1" x14ac:dyDescent="0.2">
      <c r="A155" s="63">
        <v>3111</v>
      </c>
      <c r="B155" s="64" t="s">
        <v>360</v>
      </c>
      <c r="C155" s="247" t="s">
        <v>361</v>
      </c>
      <c r="D155" s="194">
        <v>812505.9</v>
      </c>
      <c r="E155" s="194">
        <v>964055.73</v>
      </c>
      <c r="F155" s="45">
        <f t="shared" si="26"/>
        <v>118.65215132591651</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39377.49</v>
      </c>
      <c r="E157" s="194">
        <v>51860.59</v>
      </c>
      <c r="F157" s="45">
        <f t="shared" si="26"/>
        <v>131.70110639352583</v>
      </c>
    </row>
    <row r="158" spans="1:6" ht="12.75" customHeight="1" x14ac:dyDescent="0.2">
      <c r="A158" s="63">
        <v>3114</v>
      </c>
      <c r="B158" s="65" t="s">
        <v>366</v>
      </c>
      <c r="C158" s="247" t="s">
        <v>367</v>
      </c>
      <c r="D158" s="194">
        <v>15383.51</v>
      </c>
      <c r="E158" s="194">
        <v>16355.66</v>
      </c>
      <c r="F158" s="45">
        <f t="shared" si="26"/>
        <v>106.31942905097731</v>
      </c>
    </row>
    <row r="159" spans="1:6" ht="12.75" customHeight="1" x14ac:dyDescent="0.2">
      <c r="A159" s="63">
        <v>312</v>
      </c>
      <c r="B159" s="65" t="s">
        <v>368</v>
      </c>
      <c r="C159" s="247" t="s">
        <v>369</v>
      </c>
      <c r="D159" s="194">
        <v>35740.629999999997</v>
      </c>
      <c r="E159" s="194">
        <v>38680.1</v>
      </c>
      <c r="F159" s="45">
        <f t="shared" si="26"/>
        <v>108.22444931720565</v>
      </c>
    </row>
    <row r="160" spans="1:6" ht="12.75" customHeight="1" x14ac:dyDescent="0.2">
      <c r="A160" s="63">
        <v>313</v>
      </c>
      <c r="B160" s="65" t="s">
        <v>370</v>
      </c>
      <c r="C160" s="247" t="s">
        <v>371</v>
      </c>
      <c r="D160" s="60">
        <f t="shared" ref="D160:E160" si="32">SUM(D161:D163)</f>
        <v>133031.26999999999</v>
      </c>
      <c r="E160" s="60">
        <f t="shared" si="32"/>
        <v>158690.20000000001</v>
      </c>
      <c r="F160" s="45">
        <f t="shared" si="26"/>
        <v>119.28789374107308</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133031.26999999999</v>
      </c>
      <c r="E162" s="194">
        <v>158690.20000000001</v>
      </c>
      <c r="F162" s="45">
        <f t="shared" si="26"/>
        <v>119.28789374107308</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177281.40000000002</v>
      </c>
      <c r="E164" s="60">
        <f>E165+E170+E178+E188+E189+E194</f>
        <v>172130.69</v>
      </c>
      <c r="F164" s="45">
        <f t="shared" si="26"/>
        <v>97.094613422502292</v>
      </c>
    </row>
    <row r="165" spans="1:6" ht="12.75" customHeight="1" x14ac:dyDescent="0.2">
      <c r="A165" s="63">
        <v>321</v>
      </c>
      <c r="B165" s="64" t="s">
        <v>380</v>
      </c>
      <c r="C165" s="247" t="s">
        <v>381</v>
      </c>
      <c r="D165" s="60">
        <f t="shared" ref="D165:E165" si="33">SUM(D166:D169)</f>
        <v>68851.86</v>
      </c>
      <c r="E165" s="60">
        <f t="shared" si="33"/>
        <v>71304.45</v>
      </c>
      <c r="F165" s="45">
        <f t="shared" si="26"/>
        <v>103.5621259904961</v>
      </c>
    </row>
    <row r="166" spans="1:6" ht="12.75" customHeight="1" x14ac:dyDescent="0.2">
      <c r="A166" s="63">
        <v>3211</v>
      </c>
      <c r="B166" s="64" t="s">
        <v>382</v>
      </c>
      <c r="C166" s="247" t="s">
        <v>383</v>
      </c>
      <c r="D166" s="194">
        <v>16078.65</v>
      </c>
      <c r="E166" s="194">
        <v>22520.62</v>
      </c>
      <c r="F166" s="45">
        <f t="shared" si="26"/>
        <v>140.06536618435007</v>
      </c>
    </row>
    <row r="167" spans="1:6" ht="12.75" customHeight="1" x14ac:dyDescent="0.2">
      <c r="A167" s="63">
        <v>3212</v>
      </c>
      <c r="B167" s="64" t="s">
        <v>384</v>
      </c>
      <c r="C167" s="247" t="s">
        <v>385</v>
      </c>
      <c r="D167" s="194">
        <v>52303.21</v>
      </c>
      <c r="E167" s="194">
        <v>48403.83</v>
      </c>
      <c r="F167" s="45">
        <f t="shared" si="26"/>
        <v>92.544664084670899</v>
      </c>
    </row>
    <row r="168" spans="1:6" ht="12.75" customHeight="1" x14ac:dyDescent="0.2">
      <c r="A168" s="63">
        <v>3213</v>
      </c>
      <c r="B168" s="64" t="s">
        <v>386</v>
      </c>
      <c r="C168" s="247" t="s">
        <v>387</v>
      </c>
      <c r="D168" s="194">
        <v>470</v>
      </c>
      <c r="E168" s="194">
        <v>380</v>
      </c>
      <c r="F168" s="45">
        <f t="shared" si="26"/>
        <v>80.851063829787222</v>
      </c>
    </row>
    <row r="169" spans="1:6" ht="12.75" customHeight="1" x14ac:dyDescent="0.2">
      <c r="A169" s="63">
        <v>3214</v>
      </c>
      <c r="B169" s="64" t="s">
        <v>388</v>
      </c>
      <c r="C169" s="247" t="s">
        <v>389</v>
      </c>
      <c r="D169" s="194">
        <v>0</v>
      </c>
      <c r="E169" s="194">
        <v>0</v>
      </c>
      <c r="F169" s="45" t="str">
        <f t="shared" si="26"/>
        <v>-</v>
      </c>
    </row>
    <row r="170" spans="1:6" ht="12.75" customHeight="1" x14ac:dyDescent="0.2">
      <c r="A170" s="63">
        <v>322</v>
      </c>
      <c r="B170" s="64" t="s">
        <v>390</v>
      </c>
      <c r="C170" s="247" t="s">
        <v>391</v>
      </c>
      <c r="D170" s="60">
        <f t="shared" ref="D170:E170" si="34">SUM(D171:D177)</f>
        <v>17203.579999999998</v>
      </c>
      <c r="E170" s="60">
        <f t="shared" si="34"/>
        <v>17202.05</v>
      </c>
      <c r="F170" s="45">
        <f t="shared" si="26"/>
        <v>99.991106502251284</v>
      </c>
    </row>
    <row r="171" spans="1:6" ht="12.75" customHeight="1" x14ac:dyDescent="0.2">
      <c r="A171" s="63">
        <v>3221</v>
      </c>
      <c r="B171" s="64" t="s">
        <v>392</v>
      </c>
      <c r="C171" s="247" t="s">
        <v>393</v>
      </c>
      <c r="D171" s="194">
        <v>5079.24</v>
      </c>
      <c r="E171" s="194">
        <v>4906.5200000000004</v>
      </c>
      <c r="F171" s="45">
        <f t="shared" si="26"/>
        <v>96.599491262472341</v>
      </c>
    </row>
    <row r="172" spans="1:6" ht="12.75" customHeight="1" x14ac:dyDescent="0.2">
      <c r="A172" s="63">
        <v>3222</v>
      </c>
      <c r="B172" s="64" t="s">
        <v>394</v>
      </c>
      <c r="C172" s="247" t="s">
        <v>395</v>
      </c>
      <c r="D172" s="194">
        <v>0</v>
      </c>
      <c r="E172" s="194">
        <v>0</v>
      </c>
      <c r="F172" s="45" t="str">
        <f t="shared" si="26"/>
        <v>-</v>
      </c>
    </row>
    <row r="173" spans="1:6" ht="12.75" customHeight="1" x14ac:dyDescent="0.2">
      <c r="A173" s="63">
        <v>3223</v>
      </c>
      <c r="B173" s="65" t="s">
        <v>396</v>
      </c>
      <c r="C173" s="247" t="s">
        <v>397</v>
      </c>
      <c r="D173" s="194">
        <v>6204.04</v>
      </c>
      <c r="E173" s="194">
        <v>6750.43</v>
      </c>
      <c r="F173" s="45">
        <f t="shared" si="26"/>
        <v>108.80700317857396</v>
      </c>
    </row>
    <row r="174" spans="1:6" ht="12.75" customHeight="1" x14ac:dyDescent="0.2">
      <c r="A174" s="63">
        <v>3224</v>
      </c>
      <c r="B174" s="65" t="s">
        <v>398</v>
      </c>
      <c r="C174" s="247" t="s">
        <v>399</v>
      </c>
      <c r="D174" s="194">
        <v>5920.3</v>
      </c>
      <c r="E174" s="194">
        <v>3809.15</v>
      </c>
      <c r="F174" s="45">
        <f t="shared" si="26"/>
        <v>64.34048950222116</v>
      </c>
    </row>
    <row r="175" spans="1:6" ht="12.75" customHeight="1" x14ac:dyDescent="0.2">
      <c r="A175" s="63">
        <v>3225</v>
      </c>
      <c r="B175" s="65" t="s">
        <v>400</v>
      </c>
      <c r="C175" s="247" t="s">
        <v>401</v>
      </c>
      <c r="D175" s="194"/>
      <c r="E175" s="194">
        <v>1735.95</v>
      </c>
      <c r="F175" s="45" t="str">
        <f t="shared" si="26"/>
        <v>-</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78004.570000000007</v>
      </c>
      <c r="E178" s="60">
        <f t="shared" si="35"/>
        <v>70092.160000000003</v>
      </c>
      <c r="F178" s="45">
        <f t="shared" si="26"/>
        <v>89.856478921683689</v>
      </c>
    </row>
    <row r="179" spans="1:6" ht="12.75" customHeight="1" x14ac:dyDescent="0.2">
      <c r="A179" s="63">
        <v>3231</v>
      </c>
      <c r="B179" s="65" t="s">
        <v>408</v>
      </c>
      <c r="C179" s="247" t="s">
        <v>409</v>
      </c>
      <c r="D179" s="194">
        <v>4771.1400000000003</v>
      </c>
      <c r="E179" s="194">
        <v>3161.26</v>
      </c>
      <c r="F179" s="45">
        <f t="shared" si="26"/>
        <v>66.257959313706991</v>
      </c>
    </row>
    <row r="180" spans="1:6" ht="12.75" customHeight="1" x14ac:dyDescent="0.2">
      <c r="A180" s="63">
        <v>3232</v>
      </c>
      <c r="B180" s="65" t="s">
        <v>410</v>
      </c>
      <c r="C180" s="247" t="s">
        <v>411</v>
      </c>
      <c r="D180" s="194">
        <v>6774.42</v>
      </c>
      <c r="E180" s="194">
        <v>6728.19</v>
      </c>
      <c r="F180" s="45">
        <f t="shared" si="26"/>
        <v>99.317579955184343</v>
      </c>
    </row>
    <row r="181" spans="1:6" ht="12.75" customHeight="1" x14ac:dyDescent="0.2">
      <c r="A181" s="63">
        <v>3233</v>
      </c>
      <c r="B181" s="65" t="s">
        <v>412</v>
      </c>
      <c r="C181" s="247" t="s">
        <v>413</v>
      </c>
      <c r="D181" s="194">
        <v>704.57</v>
      </c>
      <c r="E181" s="194">
        <v>440.79</v>
      </c>
      <c r="F181" s="45">
        <f t="shared" si="26"/>
        <v>62.561562371375445</v>
      </c>
    </row>
    <row r="182" spans="1:6" ht="12.75" customHeight="1" x14ac:dyDescent="0.2">
      <c r="A182" s="63">
        <v>3234</v>
      </c>
      <c r="B182" s="65" t="s">
        <v>414</v>
      </c>
      <c r="C182" s="247" t="s">
        <v>415</v>
      </c>
      <c r="D182" s="194">
        <v>2078.14</v>
      </c>
      <c r="E182" s="194">
        <v>2192.69</v>
      </c>
      <c r="F182" s="45">
        <f t="shared" si="26"/>
        <v>105.51214066424785</v>
      </c>
    </row>
    <row r="183" spans="1:6" ht="12.75" customHeight="1" x14ac:dyDescent="0.2">
      <c r="A183" s="63">
        <v>3235</v>
      </c>
      <c r="B183" s="64" t="s">
        <v>416</v>
      </c>
      <c r="C183" s="247" t="s">
        <v>417</v>
      </c>
      <c r="D183" s="194">
        <v>49651.51</v>
      </c>
      <c r="E183" s="194">
        <v>41789.85</v>
      </c>
      <c r="F183" s="45">
        <f t="shared" si="26"/>
        <v>84.16632243410119</v>
      </c>
    </row>
    <row r="184" spans="1:6" ht="12.75" customHeight="1" x14ac:dyDescent="0.2">
      <c r="A184" s="63">
        <v>3236</v>
      </c>
      <c r="B184" s="64" t="s">
        <v>418</v>
      </c>
      <c r="C184" s="247" t="s">
        <v>419</v>
      </c>
      <c r="D184" s="194">
        <v>2994.16</v>
      </c>
      <c r="E184" s="194">
        <v>1264</v>
      </c>
      <c r="F184" s="45">
        <f t="shared" si="26"/>
        <v>42.215512865043955</v>
      </c>
    </row>
    <row r="185" spans="1:6" ht="12.75" customHeight="1" x14ac:dyDescent="0.2">
      <c r="A185" s="63">
        <v>3237</v>
      </c>
      <c r="B185" s="64" t="s">
        <v>420</v>
      </c>
      <c r="C185" s="247" t="s">
        <v>421</v>
      </c>
      <c r="D185" s="194">
        <v>4449.1099999999997</v>
      </c>
      <c r="E185" s="194">
        <v>6755.4</v>
      </c>
      <c r="F185" s="45">
        <f t="shared" si="26"/>
        <v>151.83710899483268</v>
      </c>
    </row>
    <row r="186" spans="1:6" ht="12.75" customHeight="1" x14ac:dyDescent="0.2">
      <c r="A186" s="63">
        <v>3238</v>
      </c>
      <c r="B186" s="64" t="s">
        <v>422</v>
      </c>
      <c r="C186" s="247" t="s">
        <v>423</v>
      </c>
      <c r="D186" s="194">
        <v>4822.8599999999997</v>
      </c>
      <c r="E186" s="194">
        <v>4624.51</v>
      </c>
      <c r="F186" s="45">
        <f t="shared" si="26"/>
        <v>95.887295090465003</v>
      </c>
    </row>
    <row r="187" spans="1:6" ht="12.75" customHeight="1" x14ac:dyDescent="0.2">
      <c r="A187" s="63">
        <v>3239</v>
      </c>
      <c r="B187" s="64" t="s">
        <v>424</v>
      </c>
      <c r="C187" s="247" t="s">
        <v>425</v>
      </c>
      <c r="D187" s="194">
        <v>1758.66</v>
      </c>
      <c r="E187" s="194">
        <v>3135.47</v>
      </c>
      <c r="F187" s="45">
        <f t="shared" si="26"/>
        <v>178.28744612375328</v>
      </c>
    </row>
    <row r="188" spans="1:6" ht="12.75" customHeight="1" x14ac:dyDescent="0.2">
      <c r="A188" s="63">
        <v>324</v>
      </c>
      <c r="B188" s="64" t="s">
        <v>426</v>
      </c>
      <c r="C188" s="247" t="s">
        <v>427</v>
      </c>
      <c r="D188" s="194">
        <v>2180.16</v>
      </c>
      <c r="E188" s="194">
        <v>1924.89</v>
      </c>
      <c r="F188" s="45">
        <f t="shared" si="26"/>
        <v>88.291226332012343</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11041.23</v>
      </c>
      <c r="E194" s="60">
        <f t="shared" si="36"/>
        <v>11607.14</v>
      </c>
      <c r="F194" s="45">
        <f t="shared" si="26"/>
        <v>105.12542533757561</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842.59</v>
      </c>
      <c r="E196" s="194">
        <v>1241.06</v>
      </c>
      <c r="F196" s="45">
        <f t="shared" si="26"/>
        <v>147.29109056599293</v>
      </c>
    </row>
    <row r="197" spans="1:6" ht="12.75" customHeight="1" x14ac:dyDescent="0.2">
      <c r="A197" s="63">
        <v>3293</v>
      </c>
      <c r="B197" s="64" t="s">
        <v>444</v>
      </c>
      <c r="C197" s="247" t="s">
        <v>445</v>
      </c>
      <c r="D197" s="194">
        <v>2112.88</v>
      </c>
      <c r="E197" s="194">
        <v>1703.58</v>
      </c>
      <c r="F197" s="45">
        <f t="shared" si="26"/>
        <v>80.628336677899341</v>
      </c>
    </row>
    <row r="198" spans="1:6" ht="12.75" customHeight="1" x14ac:dyDescent="0.2">
      <c r="A198" s="63">
        <v>3294</v>
      </c>
      <c r="B198" s="64" t="s">
        <v>446</v>
      </c>
      <c r="C198" s="247" t="s">
        <v>447</v>
      </c>
      <c r="D198" s="194">
        <v>1374</v>
      </c>
      <c r="E198" s="194">
        <v>1268</v>
      </c>
      <c r="F198" s="45">
        <f t="shared" si="26"/>
        <v>92.285298398835508</v>
      </c>
    </row>
    <row r="199" spans="1:6" ht="12.75" customHeight="1" x14ac:dyDescent="0.2">
      <c r="A199" s="63">
        <v>3295</v>
      </c>
      <c r="B199" s="64" t="s">
        <v>448</v>
      </c>
      <c r="C199" s="247" t="s">
        <v>449</v>
      </c>
      <c r="D199" s="194">
        <v>2192.9</v>
      </c>
      <c r="E199" s="194">
        <v>2523</v>
      </c>
      <c r="F199" s="45">
        <f t="shared" si="26"/>
        <v>115.05312599753749</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4518.8599999999997</v>
      </c>
      <c r="E201" s="194">
        <v>4871.5</v>
      </c>
      <c r="F201" s="45">
        <f t="shared" si="26"/>
        <v>107.80373811093949</v>
      </c>
    </row>
    <row r="202" spans="1:6" ht="12.75" customHeight="1" x14ac:dyDescent="0.2">
      <c r="A202" s="63">
        <v>34</v>
      </c>
      <c r="B202" s="183" t="s">
        <v>454</v>
      </c>
      <c r="C202" s="247" t="s">
        <v>455</v>
      </c>
      <c r="D202" s="60">
        <f t="shared" ref="D202:E202" si="37">D203+D208+D216</f>
        <v>0.63</v>
      </c>
      <c r="E202" s="60">
        <f t="shared" si="37"/>
        <v>20.61</v>
      </c>
      <c r="F202" s="45">
        <f t="shared" si="26"/>
        <v>3271.4285714285716</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0.63</v>
      </c>
      <c r="E216" s="60">
        <f t="shared" si="40"/>
        <v>20.61</v>
      </c>
      <c r="F216" s="45">
        <f t="shared" si="26"/>
        <v>3271.4285714285716</v>
      </c>
    </row>
    <row r="217" spans="1:6" ht="12.75" customHeight="1" x14ac:dyDescent="0.2">
      <c r="A217" s="63">
        <v>3431</v>
      </c>
      <c r="B217" s="182" t="s">
        <v>484</v>
      </c>
      <c r="C217" s="247" t="s">
        <v>485</v>
      </c>
      <c r="D217" s="194">
        <v>0.63</v>
      </c>
      <c r="E217" s="194">
        <v>20.61</v>
      </c>
      <c r="F217" s="45">
        <f t="shared" si="26"/>
        <v>3271.4285714285716</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0</v>
      </c>
      <c r="E219" s="194">
        <v>0</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1213320.83</v>
      </c>
      <c r="E299" s="60">
        <f>E152-E297+E298</f>
        <v>1401793.58</v>
      </c>
      <c r="F299" s="45">
        <f t="shared" si="68"/>
        <v>115.53362847978138</v>
      </c>
    </row>
    <row r="300" spans="1:6" ht="12.75" customHeight="1" x14ac:dyDescent="0.2">
      <c r="A300" s="63" t="s">
        <v>630</v>
      </c>
      <c r="B300" s="64" t="s">
        <v>641</v>
      </c>
      <c r="C300" s="247" t="s">
        <v>642</v>
      </c>
      <c r="D300" s="60">
        <f>IF(D6&gt;=D299,D6-D299,0)</f>
        <v>0</v>
      </c>
      <c r="E300" s="60">
        <f>IF(E6&gt;=E299,E6-E299,0)</f>
        <v>0</v>
      </c>
      <c r="F300" s="45" t="str">
        <f t="shared" si="68"/>
        <v>-</v>
      </c>
    </row>
    <row r="301" spans="1:6" ht="12.75" customHeight="1" x14ac:dyDescent="0.2">
      <c r="A301" s="63" t="s">
        <v>630</v>
      </c>
      <c r="B301" s="64" t="s">
        <v>643</v>
      </c>
      <c r="C301" s="247" t="s">
        <v>644</v>
      </c>
      <c r="D301" s="60">
        <f>IF(D299&gt;=D6,D299-D6,0)</f>
        <v>10075.770000000019</v>
      </c>
      <c r="E301" s="60">
        <f>IF(E299&gt;=E6,E299-E6,0)</f>
        <v>103975.75</v>
      </c>
      <c r="F301" s="45">
        <f t="shared" si="68"/>
        <v>1031.9385019705671</v>
      </c>
    </row>
    <row r="302" spans="1:6" ht="12.75" customHeight="1" x14ac:dyDescent="0.2">
      <c r="A302" s="63">
        <v>92211</v>
      </c>
      <c r="B302" s="64" t="s">
        <v>645</v>
      </c>
      <c r="C302" s="247" t="s">
        <v>646</v>
      </c>
      <c r="D302" s="194">
        <v>326553.81</v>
      </c>
      <c r="E302" s="194">
        <v>308248.34000000003</v>
      </c>
      <c r="F302" s="45">
        <f t="shared" si="68"/>
        <v>94.394348055531808</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7846.76</v>
      </c>
      <c r="E304" s="194">
        <v>103921.88</v>
      </c>
      <c r="F304" s="45">
        <f t="shared" si="68"/>
        <v>1324.3922332274724</v>
      </c>
    </row>
    <row r="305" spans="1:6" ht="12" x14ac:dyDescent="0.2">
      <c r="A305" s="63">
        <v>9661</v>
      </c>
      <c r="B305" s="220" t="s">
        <v>651</v>
      </c>
      <c r="C305" s="247" t="s">
        <v>652</v>
      </c>
      <c r="D305" s="194">
        <v>810.52</v>
      </c>
      <c r="E305" s="194">
        <v>1085.52</v>
      </c>
      <c r="F305" s="45">
        <f t="shared" si="68"/>
        <v>133.92883580911018</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8229.7000000000007</v>
      </c>
      <c r="E360" s="60">
        <f t="shared" si="86"/>
        <v>110710.86</v>
      </c>
      <c r="F360" s="45">
        <f t="shared" si="72"/>
        <v>1345.2599730245331</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8229.7000000000007</v>
      </c>
      <c r="E373" s="60">
        <f t="shared" si="90"/>
        <v>110710.86</v>
      </c>
      <c r="F373" s="45">
        <f t="shared" si="72"/>
        <v>1345.2599730245331</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7849.7</v>
      </c>
      <c r="E379" s="60">
        <f t="shared" si="92"/>
        <v>110330.86</v>
      </c>
      <c r="F379" s="45">
        <f t="shared" si="72"/>
        <v>1405.5423774156975</v>
      </c>
    </row>
    <row r="380" spans="1:6" ht="12.75" customHeight="1" x14ac:dyDescent="0.2">
      <c r="A380" s="63">
        <v>4221</v>
      </c>
      <c r="B380" s="64" t="s">
        <v>696</v>
      </c>
      <c r="C380" s="247" t="s">
        <v>788</v>
      </c>
      <c r="D380" s="194">
        <v>4862.5</v>
      </c>
      <c r="E380" s="194">
        <v>1410.1</v>
      </c>
      <c r="F380" s="45">
        <f t="shared" si="72"/>
        <v>28.999485861182517</v>
      </c>
    </row>
    <row r="381" spans="1:6" ht="12.75" customHeight="1" x14ac:dyDescent="0.2">
      <c r="A381" s="63">
        <v>4222</v>
      </c>
      <c r="B381" s="64" t="s">
        <v>789</v>
      </c>
      <c r="C381" s="247" t="s">
        <v>790</v>
      </c>
      <c r="D381" s="194"/>
      <c r="E381" s="194">
        <v>935</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c r="E385" s="194">
        <v>106629.36</v>
      </c>
      <c r="F385" s="45" t="str">
        <f t="shared" si="72"/>
        <v>-</v>
      </c>
    </row>
    <row r="386" spans="1:6" ht="12.75" customHeight="1" x14ac:dyDescent="0.2">
      <c r="A386" s="63">
        <v>4227</v>
      </c>
      <c r="B386" s="183" t="s">
        <v>708</v>
      </c>
      <c r="C386" s="247" t="s">
        <v>795</v>
      </c>
      <c r="D386" s="194">
        <v>2987.2</v>
      </c>
      <c r="E386" s="194">
        <v>1356.4</v>
      </c>
      <c r="F386" s="45">
        <f t="shared" si="72"/>
        <v>45.407070166041784</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380</v>
      </c>
      <c r="E393" s="60">
        <f t="shared" si="94"/>
        <v>380</v>
      </c>
      <c r="F393" s="45">
        <f t="shared" si="72"/>
        <v>100</v>
      </c>
    </row>
    <row r="394" spans="1:6" ht="12.75" customHeight="1" x14ac:dyDescent="0.2">
      <c r="A394" s="63">
        <v>4241</v>
      </c>
      <c r="B394" s="64" t="s">
        <v>805</v>
      </c>
      <c r="C394" s="247" t="s">
        <v>806</v>
      </c>
      <c r="D394" s="194">
        <v>380</v>
      </c>
      <c r="E394" s="194">
        <v>380</v>
      </c>
      <c r="F394" s="45">
        <f t="shared" si="72"/>
        <v>100</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8229.7000000000007</v>
      </c>
      <c r="E418" s="60">
        <f t="shared" si="102"/>
        <v>110710.86</v>
      </c>
      <c r="F418" s="45">
        <f t="shared" si="72"/>
        <v>1345.2599730245331</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1203245.06</v>
      </c>
      <c r="E422" s="60">
        <f>E6+E308</f>
        <v>1297817.83</v>
      </c>
      <c r="F422" s="45">
        <f t="shared" si="72"/>
        <v>107.85980953871525</v>
      </c>
    </row>
    <row r="423" spans="1:6" ht="12.75" customHeight="1" x14ac:dyDescent="0.2">
      <c r="A423" s="63" t="s">
        <v>630</v>
      </c>
      <c r="B423" s="64" t="s">
        <v>853</v>
      </c>
      <c r="C423" s="247" t="s">
        <v>854</v>
      </c>
      <c r="D423" s="60">
        <f t="shared" ref="D423:E423" si="103">D299+D360</f>
        <v>1221550.53</v>
      </c>
      <c r="E423" s="60">
        <f t="shared" si="103"/>
        <v>1512504.4400000002</v>
      </c>
      <c r="F423" s="45">
        <f t="shared" si="72"/>
        <v>123.81840970590059</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18305.469999999972</v>
      </c>
      <c r="E425" s="60">
        <f t="shared" si="105"/>
        <v>214686.6100000001</v>
      </c>
      <c r="F425" s="45">
        <f t="shared" si="72"/>
        <v>1172.8003159711302</v>
      </c>
    </row>
    <row r="426" spans="1:6" ht="12.75" customHeight="1" x14ac:dyDescent="0.2">
      <c r="A426" s="251" t="s">
        <v>859</v>
      </c>
      <c r="B426" s="183" t="s">
        <v>860</v>
      </c>
      <c r="C426" s="252" t="s">
        <v>861</v>
      </c>
      <c r="D426" s="60">
        <f t="shared" ref="D426:E426" si="106">IF(D302-D303+D419-D420&gt;=0,D302-D303+D419-D420,0)</f>
        <v>326553.81</v>
      </c>
      <c r="E426" s="60">
        <f t="shared" si="106"/>
        <v>308248.34000000003</v>
      </c>
      <c r="F426" s="45">
        <f t="shared" si="72"/>
        <v>94.394348055531808</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7846.76</v>
      </c>
      <c r="E428" s="81">
        <f t="shared" si="108"/>
        <v>103921.88</v>
      </c>
      <c r="F428" s="61">
        <f t="shared" si="72"/>
        <v>1324.3922332274724</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1203245.06</v>
      </c>
      <c r="E643" s="60">
        <f>E422+E430</f>
        <v>1297817.83</v>
      </c>
      <c r="F643" s="45">
        <f t="shared" si="109"/>
        <v>107.85980953871525</v>
      </c>
    </row>
    <row r="644" spans="1:6" ht="12.75" customHeight="1" x14ac:dyDescent="0.2">
      <c r="A644" s="63" t="s">
        <v>630</v>
      </c>
      <c r="B644" s="64" t="s">
        <v>1286</v>
      </c>
      <c r="C644" s="247" t="s">
        <v>1287</v>
      </c>
      <c r="D644" s="60">
        <f>D423+D535</f>
        <v>1221550.53</v>
      </c>
      <c r="E644" s="60">
        <f>E423+E535</f>
        <v>1512504.4400000002</v>
      </c>
      <c r="F644" s="45">
        <f t="shared" si="109"/>
        <v>123.81840970590059</v>
      </c>
    </row>
    <row r="645" spans="1:6" ht="12.75" customHeight="1" x14ac:dyDescent="0.2">
      <c r="A645" s="63" t="s">
        <v>630</v>
      </c>
      <c r="B645" s="64" t="s">
        <v>1288</v>
      </c>
      <c r="C645" s="247" t="s">
        <v>1289</v>
      </c>
      <c r="D645" s="60">
        <f t="shared" ref="D645:E645" si="163">IF(D643&gt;=D644,D643-D644,0)</f>
        <v>0</v>
      </c>
      <c r="E645" s="60">
        <f t="shared" si="163"/>
        <v>0</v>
      </c>
      <c r="F645" s="45" t="str">
        <f t="shared" si="109"/>
        <v>-</v>
      </c>
    </row>
    <row r="646" spans="1:6" ht="12.75" customHeight="1" x14ac:dyDescent="0.2">
      <c r="A646" s="63" t="s">
        <v>630</v>
      </c>
      <c r="B646" s="64" t="s">
        <v>1290</v>
      </c>
      <c r="C646" s="247" t="s">
        <v>1291</v>
      </c>
      <c r="D646" s="60">
        <f t="shared" ref="D646:E646" si="164">IF(D644&gt;=D643,D644-D643,0)</f>
        <v>18305.469999999972</v>
      </c>
      <c r="E646" s="60">
        <f t="shared" si="164"/>
        <v>214686.6100000001</v>
      </c>
      <c r="F646" s="45">
        <f t="shared" si="109"/>
        <v>1172.8003159711302</v>
      </c>
    </row>
    <row r="647" spans="1:6" ht="24" x14ac:dyDescent="0.2">
      <c r="A647" s="251" t="s">
        <v>1292</v>
      </c>
      <c r="B647" s="64" t="s">
        <v>1293</v>
      </c>
      <c r="C647" s="252" t="s">
        <v>1292</v>
      </c>
      <c r="D647" s="60">
        <f>IF(D426-D427+D641-D642&gt;=0,D426-D427+D641-D642,0)</f>
        <v>326553.81</v>
      </c>
      <c r="E647" s="60">
        <f>IF(E426-E427+E641-E642&gt;=0,E426-E427+E641-E642,0)</f>
        <v>308248.34000000003</v>
      </c>
      <c r="F647" s="45">
        <f t="shared" si="109"/>
        <v>94.394348055531808</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308248.34000000003</v>
      </c>
      <c r="E649" s="60">
        <f t="shared" si="165"/>
        <v>93561.729999999923</v>
      </c>
      <c r="F649" s="45">
        <f t="shared" si="109"/>
        <v>30.352711712900032</v>
      </c>
    </row>
    <row r="650" spans="1:6" ht="24" x14ac:dyDescent="0.2">
      <c r="A650" s="63" t="s">
        <v>630</v>
      </c>
      <c r="B650" s="64" t="s">
        <v>1298</v>
      </c>
      <c r="C650" s="247" t="s">
        <v>1299</v>
      </c>
      <c r="D650" s="60">
        <f t="shared" ref="D650:E650" si="166">IF(D646+D648-D645-D647&gt;=0,D646+D648-D645-D647,0)</f>
        <v>0</v>
      </c>
      <c r="E650" s="60">
        <f t="shared" si="166"/>
        <v>0</v>
      </c>
      <c r="F650" s="45" t="str">
        <f t="shared" si="109"/>
        <v>-</v>
      </c>
    </row>
    <row r="651" spans="1:6" ht="24" x14ac:dyDescent="0.2">
      <c r="A651" s="249" t="s">
        <v>1300</v>
      </c>
      <c r="B651" s="184" t="s">
        <v>1301</v>
      </c>
      <c r="C651" s="250" t="s">
        <v>1300</v>
      </c>
      <c r="D651" s="196">
        <v>86269.21</v>
      </c>
      <c r="E651" s="196">
        <v>0</v>
      </c>
      <c r="F651" s="61">
        <f t="shared" si="109"/>
        <v>0</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0</v>
      </c>
      <c r="E653" s="194">
        <v>0</v>
      </c>
      <c r="F653" s="45" t="str">
        <f t="shared" ref="F653:F740" si="167">IF(D653&lt;&gt;0,IF(E653/D653&gt;=100,"&gt;&gt;100",E653/D653*100),"-")</f>
        <v>-</v>
      </c>
    </row>
    <row r="654" spans="1:6" ht="12.75" customHeight="1" x14ac:dyDescent="0.2">
      <c r="A654" s="63" t="s">
        <v>1305</v>
      </c>
      <c r="B654" s="64" t="s">
        <v>1306</v>
      </c>
      <c r="C654" s="247" t="s">
        <v>1305</v>
      </c>
      <c r="D654" s="194">
        <v>0</v>
      </c>
      <c r="E654" s="194">
        <v>0</v>
      </c>
      <c r="F654" s="45" t="str">
        <f t="shared" si="167"/>
        <v>-</v>
      </c>
    </row>
    <row r="655" spans="1:6" ht="12.75" customHeight="1" x14ac:dyDescent="0.2">
      <c r="A655" s="63" t="s">
        <v>1307</v>
      </c>
      <c r="B655" s="64" t="s">
        <v>1308</v>
      </c>
      <c r="C655" s="247" t="s">
        <v>1307</v>
      </c>
      <c r="D655" s="194">
        <v>0</v>
      </c>
      <c r="E655" s="194">
        <v>0</v>
      </c>
      <c r="F655" s="45" t="str">
        <f t="shared" si="167"/>
        <v>-</v>
      </c>
    </row>
    <row r="656" spans="1:6" ht="24" x14ac:dyDescent="0.2">
      <c r="A656" s="63">
        <v>11</v>
      </c>
      <c r="B656" s="64" t="s">
        <v>1309</v>
      </c>
      <c r="C656" s="247" t="s">
        <v>1310</v>
      </c>
      <c r="D656" s="60">
        <f t="shared" ref="D656:E656" si="168">+D653+D654-D655</f>
        <v>0</v>
      </c>
      <c r="E656" s="60">
        <f t="shared" si="168"/>
        <v>0</v>
      </c>
      <c r="F656" s="45" t="str">
        <f t="shared" si="167"/>
        <v>-</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45</v>
      </c>
      <c r="E658" s="253">
        <v>45</v>
      </c>
      <c r="F658" s="45">
        <f t="shared" si="167"/>
        <v>100</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35</v>
      </c>
      <c r="E660" s="253">
        <v>36</v>
      </c>
      <c r="F660" s="45">
        <f t="shared" si="167"/>
        <v>102.85714285714285</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1037726.8</v>
      </c>
      <c r="E683" s="192">
        <v>1132048.77</v>
      </c>
      <c r="F683" s="71">
        <f t="shared" si="167"/>
        <v>109.08928727676688</v>
      </c>
    </row>
    <row r="684" spans="1:6" ht="24" x14ac:dyDescent="0.2">
      <c r="A684" s="70">
        <v>63613</v>
      </c>
      <c r="B684" s="182" t="s">
        <v>1366</v>
      </c>
      <c r="C684" s="278" t="s">
        <v>1367</v>
      </c>
      <c r="D684" s="192">
        <v>52425.25</v>
      </c>
      <c r="E684" s="192">
        <v>52794.58</v>
      </c>
      <c r="F684" s="71">
        <f t="shared" si="167"/>
        <v>100.70448877210887</v>
      </c>
    </row>
    <row r="685" spans="1:6" ht="24" x14ac:dyDescent="0.2">
      <c r="A685" s="63">
        <v>63622</v>
      </c>
      <c r="B685" s="244" t="s">
        <v>1368</v>
      </c>
      <c r="C685" s="247" t="s">
        <v>1369</v>
      </c>
      <c r="D685" s="194">
        <v>380</v>
      </c>
      <c r="E685" s="194">
        <v>380</v>
      </c>
      <c r="F685" s="45">
        <f t="shared" si="167"/>
        <v>100</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57191.53</v>
      </c>
      <c r="E724" s="192">
        <v>59358.01</v>
      </c>
      <c r="F724" s="71">
        <f t="shared" si="167"/>
        <v>103.788113379726</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882.88</v>
      </c>
      <c r="E733" s="192">
        <v>441.44</v>
      </c>
      <c r="F733" s="71">
        <f t="shared" si="167"/>
        <v>50</v>
      </c>
    </row>
    <row r="734" spans="1:6" ht="12.75" customHeight="1" x14ac:dyDescent="0.2">
      <c r="A734" s="70">
        <v>32121</v>
      </c>
      <c r="B734" s="65" t="s">
        <v>1446</v>
      </c>
      <c r="C734" s="278" t="s">
        <v>1447</v>
      </c>
      <c r="D734" s="192">
        <v>52303.21</v>
      </c>
      <c r="E734" s="192">
        <v>48403.83</v>
      </c>
      <c r="F734" s="71">
        <f t="shared" si="167"/>
        <v>92.544664084670899</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2994.16</v>
      </c>
      <c r="E736" s="194">
        <v>1264</v>
      </c>
      <c r="F736" s="45">
        <f t="shared" si="167"/>
        <v>42.215512865043955</v>
      </c>
    </row>
    <row r="737" spans="1:6" ht="12.75" customHeight="1" x14ac:dyDescent="0.2">
      <c r="A737" s="63" t="s">
        <v>1452</v>
      </c>
      <c r="B737" s="64" t="s">
        <v>1453</v>
      </c>
      <c r="C737" s="247" t="s">
        <v>1452</v>
      </c>
      <c r="D737" s="194">
        <v>3018.75</v>
      </c>
      <c r="E737" s="194">
        <v>3887.45</v>
      </c>
      <c r="F737" s="45">
        <f t="shared" si="167"/>
        <v>128.77681159420288</v>
      </c>
    </row>
    <row r="738" spans="1:6" ht="12.75" customHeight="1" x14ac:dyDescent="0.2">
      <c r="A738" s="63" t="s">
        <v>1454</v>
      </c>
      <c r="B738" s="64" t="s">
        <v>1455</v>
      </c>
      <c r="C738" s="247" t="s">
        <v>1454</v>
      </c>
      <c r="D738" s="194">
        <v>0</v>
      </c>
      <c r="E738" s="194">
        <v>0</v>
      </c>
      <c r="F738" s="45" t="str">
        <f t="shared" si="167"/>
        <v>-</v>
      </c>
    </row>
    <row r="739" spans="1:6" ht="12.75" customHeight="1" x14ac:dyDescent="0.2">
      <c r="A739" s="70" t="s">
        <v>1456</v>
      </c>
      <c r="B739" s="65" t="s">
        <v>1457</v>
      </c>
      <c r="C739" s="278" t="s">
        <v>1456</v>
      </c>
      <c r="D739" s="192">
        <v>523.36</v>
      </c>
      <c r="E739" s="192">
        <v>1410.95</v>
      </c>
      <c r="F739" s="71">
        <f t="shared" si="167"/>
        <v>269.59454295322536</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343.86</v>
      </c>
      <c r="E742" s="192">
        <v>816.82</v>
      </c>
      <c r="F742" s="71">
        <f t="shared" si="169"/>
        <v>237.54434944454138</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1988</v>
      </c>
      <c r="E744" s="192">
        <v>2496</v>
      </c>
      <c r="F744" s="71">
        <f t="shared" si="170"/>
        <v>125.55331991951711</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118" zoomScaleNormal="100" workbookViewId="0">
      <selection activeCell="D251" sqref="D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474456.31</v>
      </c>
      <c r="E6" s="180">
        <f t="shared" si="0"/>
        <v>443684.07999999996</v>
      </c>
      <c r="F6" s="181">
        <f t="shared" ref="F6:F298" si="1">IF(D6&gt;0,IF(E6/D6&gt;=100,"&gt;&gt;100",E6/D6*100),"-")</f>
        <v>93.514212088358562</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61914.429999999978</v>
      </c>
      <c r="E7" s="79">
        <f t="shared" si="2"/>
        <v>136093.32999999999</v>
      </c>
      <c r="F7" s="71">
        <f t="shared" si="1"/>
        <v>219.80874248539482</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5713.72</v>
      </c>
      <c r="E8" s="79">
        <f>E9+E10-E11</f>
        <v>5713.72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5713.72</v>
      </c>
      <c r="E10" s="192">
        <v>5713.72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56200.709999999977</v>
      </c>
      <c r="E12" s="79">
        <f t="shared" si="3"/>
        <v>130379.61</v>
      </c>
      <c r="F12" s="71">
        <f t="shared" si="1"/>
        <v>231.9892577869569</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54759.849999999977</v>
      </c>
      <c r="E19" s="79">
        <f t="shared" si="5"/>
        <v>128902.32</v>
      </c>
      <c r="F19" s="71">
        <f t="shared" si="1"/>
        <v>235.39567767260147</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107005.63</v>
      </c>
      <c r="E20" s="192">
        <v>108283.01</v>
      </c>
      <c r="F20" s="71">
        <f t="shared" si="1"/>
        <v>101.19375027276601</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5942.91</v>
      </c>
      <c r="E21" s="192">
        <v>6761.78</v>
      </c>
      <c r="F21" s="71">
        <f t="shared" si="1"/>
        <v>113.77893994692836</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282288.56</v>
      </c>
      <c r="E25" s="192">
        <v>388917.92</v>
      </c>
      <c r="F25" s="71">
        <f t="shared" si="1"/>
        <v>137.77317791411738</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29708.5</v>
      </c>
      <c r="E26" s="192">
        <v>31064.9</v>
      </c>
      <c r="F26" s="71">
        <f t="shared" si="1"/>
        <v>104.56569668613361</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370185.75</v>
      </c>
      <c r="E28" s="192">
        <v>406125.29</v>
      </c>
      <c r="F28" s="71">
        <f t="shared" si="1"/>
        <v>109.70851525214032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1440.8600000000001</v>
      </c>
      <c r="E35" s="79">
        <f t="shared" si="7"/>
        <v>1477.2900000000002</v>
      </c>
      <c r="F35" s="71">
        <f t="shared" si="1"/>
        <v>102.52835112363449</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2016.18</v>
      </c>
      <c r="E36" s="192">
        <v>2396.1799999999998</v>
      </c>
      <c r="F36" s="71">
        <f t="shared" si="1"/>
        <v>118.84752353460503</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1090.45</v>
      </c>
      <c r="E37" s="192">
        <v>1090.45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1665.77</v>
      </c>
      <c r="E40" s="192">
        <v>2009.34</v>
      </c>
      <c r="F40" s="71">
        <f t="shared" si="1"/>
        <v>120.62529640946829</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15536.05</v>
      </c>
      <c r="E54" s="192">
        <v>16633.3</v>
      </c>
      <c r="F54" s="71">
        <f t="shared" si="1"/>
        <v>107.06260600345647</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15536.05</v>
      </c>
      <c r="E55" s="192">
        <v>16633.3</v>
      </c>
      <c r="F55" s="71">
        <f t="shared" si="1"/>
        <v>107.06260600345647</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412541.88</v>
      </c>
      <c r="E69" s="79">
        <f>E70+E82+E88+E119+E135+E147+E165+E171</f>
        <v>307590.75</v>
      </c>
      <c r="F69" s="71">
        <f t="shared" si="1"/>
        <v>74.55988468370775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0</v>
      </c>
      <c r="E82" s="79">
        <f>SUM(E83:E85)-E86+E87</f>
        <v>298.64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0</v>
      </c>
      <c r="E87" s="192">
        <v>298.64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326272.67</v>
      </c>
      <c r="E147" s="79">
        <f t="shared" si="24"/>
        <v>307292.11</v>
      </c>
      <c r="F147" s="71">
        <f t="shared" si="1"/>
        <v>94.182608062146301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4390.75</v>
      </c>
      <c r="E150" s="79">
        <f t="shared" si="25"/>
        <v>99789.51</v>
      </c>
      <c r="F150" s="71">
        <f t="shared" si="1"/>
        <v>2272.7212890736205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4390.75</v>
      </c>
      <c r="E156" s="192">
        <v>99789.51</v>
      </c>
      <c r="F156" s="71">
        <f t="shared" si="1"/>
        <v>2272.7212890736205</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2645.49</v>
      </c>
      <c r="E160" s="192">
        <v>3046.85</v>
      </c>
      <c r="F160" s="71">
        <f t="shared" si="1"/>
        <v>115.17148051967689</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810.52</v>
      </c>
      <c r="E161" s="192">
        <v>1085.52</v>
      </c>
      <c r="F161" s="71">
        <f t="shared" si="1"/>
        <v>133.92883580911018</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318425.90999999997</v>
      </c>
      <c r="E162" s="192">
        <v>203370.23</v>
      </c>
      <c r="F162" s="71">
        <f t="shared" si="1"/>
        <v>63.867362426631693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86269.21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86269.21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474456.30999999994</v>
      </c>
      <c r="E176" s="79">
        <f>E177+E251</f>
        <v>443684.08</v>
      </c>
      <c r="F176" s="71">
        <f t="shared" si="1"/>
        <v>93.51421208835859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96446.78</v>
      </c>
      <c r="E177" s="79">
        <f>E178+E197+E203+E219+E247+E248</f>
        <v>110107.14</v>
      </c>
      <c r="F177" s="71">
        <f t="shared" si="1"/>
        <v>114.16362474724401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96446.78</v>
      </c>
      <c r="E178" s="79">
        <f>SUM(E179:E181)+E185+E186+SUM(E194:E196)</f>
        <v>109808.5</v>
      </c>
      <c r="F178" s="71">
        <f t="shared" si="1"/>
        <v>113.85398247613865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86269.21</v>
      </c>
      <c r="E179" s="192">
        <v>99595.51</v>
      </c>
      <c r="F179" s="71">
        <f t="shared" si="1"/>
        <v>115.44734210502216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10177.57</v>
      </c>
      <c r="E180" s="192">
        <v>10212.99</v>
      </c>
      <c r="F180" s="71">
        <f t="shared" si="1"/>
        <v>100.34802020521599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298.64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378009.52999999997</v>
      </c>
      <c r="E251" s="79">
        <f>+E252+E255-E264+E274+E291</f>
        <v>333576.94</v>
      </c>
      <c r="F251" s="71">
        <f t="shared" si="1"/>
        <v>88.245642907468508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61914.43</v>
      </c>
      <c r="E252" s="79">
        <f>E253-E254</f>
        <v>136093.32999999999</v>
      </c>
      <c r="F252" s="71">
        <f t="shared" si="1"/>
        <v>219.80874248539473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61914.43</v>
      </c>
      <c r="E253" s="192">
        <v>136093.32999999999</v>
      </c>
      <c r="F253" s="71">
        <f t="shared" si="1"/>
        <v>219.80874248539473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308248.33999999997</v>
      </c>
      <c r="E255" s="79">
        <f>E256-E260</f>
        <v>93561.73</v>
      </c>
      <c r="F255" s="71">
        <f t="shared" si="1"/>
        <v>30.35271171290006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316098.03999999998</v>
      </c>
      <c r="E256" s="79">
        <f>SUM(E257:E259)</f>
        <v>203892.59</v>
      </c>
      <c r="F256" s="71">
        <f t="shared" si="1"/>
        <v>64.502959271749987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316098.03999999998</v>
      </c>
      <c r="E257" s="192">
        <v>203892.59</v>
      </c>
      <c r="F257" s="71">
        <f t="shared" si="1"/>
        <v>64.502959271749987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7849.7</v>
      </c>
      <c r="E260" s="79">
        <f>SUM(E261:E263)</f>
        <v>110330.86</v>
      </c>
      <c r="F260" s="71">
        <f t="shared" si="1"/>
        <v>1405.5423774156975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7849.7</v>
      </c>
      <c r="E262" s="192">
        <v>110330.86</v>
      </c>
      <c r="F262" s="71">
        <f t="shared" si="1"/>
        <v>1405.5423774156975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7846.76</v>
      </c>
      <c r="E274" s="79">
        <f>SUM(E275:E277)+SUM(E286:E290)</f>
        <v>103921.87999999999</v>
      </c>
      <c r="F274" s="71">
        <f t="shared" si="1"/>
        <v>1324.3922332274722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4390.75</v>
      </c>
      <c r="E277" s="79">
        <f>SUM(E278:E285)</f>
        <v>99789.51</v>
      </c>
      <c r="F277" s="71">
        <f t="shared" si="39"/>
        <v>2272.7212890736205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4390.75</v>
      </c>
      <c r="E283" s="192">
        <v>99789.51</v>
      </c>
      <c r="F283" s="71">
        <f t="shared" si="39"/>
        <v>2272.7212890736205</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2645.49</v>
      </c>
      <c r="E287" s="192">
        <v>3046.85</v>
      </c>
      <c r="F287" s="71">
        <f t="shared" si="39"/>
        <v>115.17148051967689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810.52</v>
      </c>
      <c r="E288" s="192">
        <v>1085.52</v>
      </c>
      <c r="F288" s="71">
        <f t="shared" si="39"/>
        <v>133.92883580911018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2331.5500000000002</v>
      </c>
      <c r="E297" s="79">
        <f t="shared" si="42"/>
        <v>315528.8</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2331.5500000000002</v>
      </c>
      <c r="E298" s="193">
        <v>315528.8</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7846.76</v>
      </c>
      <c r="E302" s="192">
        <v>4132.37</v>
      </c>
      <c r="F302" s="71">
        <f t="shared" si="43"/>
        <v>52.663392279106283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318425.90999999997</v>
      </c>
      <c r="E303" s="192">
        <v>303159.74</v>
      </c>
      <c r="F303" s="71">
        <f t="shared" si="43"/>
        <v>95.205738754110811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298.64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318425.90999999997</v>
      </c>
      <c r="E335" s="192">
        <v>203370.23</v>
      </c>
      <c r="F335" s="71">
        <f t="shared" si="43"/>
        <v>63.867362426631693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96446.78</v>
      </c>
      <c r="E337" s="192">
        <v>109808.5</v>
      </c>
      <c r="F337" s="71">
        <f t="shared" si="43"/>
        <v>113.85398247613865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298.64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2331.5500000000002</v>
      </c>
      <c r="E387" s="192">
        <v>315528.8</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1221550.53</v>
      </c>
      <c r="E114" s="60">
        <f t="shared" si="22"/>
        <v>1512504.44</v>
      </c>
      <c r="F114" s="45">
        <f t="shared" si="1"/>
        <v>123.81840970590056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1221550.53</v>
      </c>
      <c r="E115" s="60">
        <f t="shared" si="23"/>
        <v>1512504.44</v>
      </c>
      <c r="F115" s="45">
        <f t="shared" si="1"/>
        <v>123.81840970590056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1221550.53</v>
      </c>
      <c r="E117" s="194">
        <v>1512504.44</v>
      </c>
      <c r="F117" s="45">
        <f t="shared" si="1"/>
        <v>123.81840970590056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1221550.53</v>
      </c>
      <c r="E141" s="81">
        <f t="shared" si="28"/>
        <v>1512504.44</v>
      </c>
      <c r="F141" s="61">
        <f t="shared" si="1"/>
        <v>123.81840970590056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36531.96</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36531.96</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36531.96</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36531.96</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5" zoomScaleNormal="100" workbookViewId="0">
      <selection activeCell="E104" sqref="E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96446.78</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1426825.76</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1315816.26</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1143671.71</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172130.69</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13.86</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110710.86</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298.64</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1413165.4000000001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1302454.54</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1130345.4099999999</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172095.27</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13.86</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110710.86</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110107.1399999999</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110107.14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v>298.64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109808.5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38680</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2026-01-28T10:22:09Z</dcterms:modified>
</cp:coreProperties>
</file>